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Sayfa1" sheetId="1" r:id="rId1"/>
    <sheet name="Sayfa2" sheetId="2" r:id="rId2"/>
    <sheet name="Sayfa3" sheetId="3" r:id="rId3"/>
  </sheets>
  <definedNames>
    <definedName name="AdSoyadSag">Sayfa1!$C$10</definedName>
    <definedName name="AdSoyadSol">Sayfa1!$C$8</definedName>
    <definedName name="BaslaSatir">Sayfa1!$A$18</definedName>
    <definedName name="BaslikEk">Sayfa1!$A$1</definedName>
    <definedName name="ButceYil">Sayfa1!$C$12</definedName>
    <definedName name="KurumAd">Sayfa1!$C$13</definedName>
    <definedName name="raporad">Sayfa1!$B$1</definedName>
    <definedName name="UnvanSag">Sayfa1!$C$11</definedName>
    <definedName name="UnvanSol">Sayfa1!$C$9</definedName>
    <definedName name="_xlnm.Print_Titles" localSheetId="0">Sayfa1!$A:$L,Sayfa1!$3:$17</definedName>
  </definedNames>
  <calcPr calcId="125725"/>
</workbook>
</file>

<file path=xl/calcChain.xml><?xml version="1.0" encoding="utf-8"?>
<calcChain xmlns="http://schemas.openxmlformats.org/spreadsheetml/2006/main">
  <c r="AE2" i="1"/>
  <c r="M3"/>
  <c r="AE3"/>
  <c r="M4"/>
  <c r="AC14"/>
  <c r="AU14"/>
  <c r="L15"/>
  <c r="S18"/>
  <c r="AU18" s="1"/>
  <c r="T18"/>
  <c r="AA18"/>
  <c r="AB18"/>
  <c r="AD18"/>
  <c r="AK18"/>
  <c r="AL18"/>
  <c r="AS18"/>
  <c r="AT18"/>
  <c r="AV18" s="1"/>
  <c r="S19"/>
  <c r="T19"/>
  <c r="AA19"/>
  <c r="AC19" s="1"/>
  <c r="AB19"/>
  <c r="AD19" s="1"/>
  <c r="AK19"/>
  <c r="AL19"/>
  <c r="AS19"/>
  <c r="AU19" s="1"/>
  <c r="AT19"/>
  <c r="AV19" s="1"/>
  <c r="S20"/>
  <c r="T20"/>
  <c r="AD20" s="1"/>
  <c r="AA20"/>
  <c r="AC20" s="1"/>
  <c r="AB20"/>
  <c r="AK20"/>
  <c r="AL20"/>
  <c r="AS20"/>
  <c r="AT20"/>
  <c r="AU20"/>
  <c r="S21"/>
  <c r="T21"/>
  <c r="AA21"/>
  <c r="AB21"/>
  <c r="AD21" s="1"/>
  <c r="AK21"/>
  <c r="AL21"/>
  <c r="AS21"/>
  <c r="AU21" s="1"/>
  <c r="AT21"/>
  <c r="S22"/>
  <c r="T22"/>
  <c r="AD22" s="1"/>
  <c r="AA22"/>
  <c r="AC22" s="1"/>
  <c r="AB22"/>
  <c r="AK22"/>
  <c r="AL22"/>
  <c r="AS22"/>
  <c r="AT22"/>
  <c r="AU22"/>
  <c r="S23"/>
  <c r="T23"/>
  <c r="AA23"/>
  <c r="AB23"/>
  <c r="AD23" s="1"/>
  <c r="AK23"/>
  <c r="AL23"/>
  <c r="AS23"/>
  <c r="AU23" s="1"/>
  <c r="AT23"/>
  <c r="S24"/>
  <c r="T24"/>
  <c r="AD24" s="1"/>
  <c r="AA24"/>
  <c r="AC24" s="1"/>
  <c r="AB24"/>
  <c r="AK24"/>
  <c r="AL24"/>
  <c r="AS24"/>
  <c r="AT24"/>
  <c r="AU24"/>
  <c r="S25"/>
  <c r="T25"/>
  <c r="AA25"/>
  <c r="AB25"/>
  <c r="AD25" s="1"/>
  <c r="AK25"/>
  <c r="AL25"/>
  <c r="AS25"/>
  <c r="AU25" s="1"/>
  <c r="AT25"/>
  <c r="S26"/>
  <c r="T26"/>
  <c r="AD26" s="1"/>
  <c r="AA26"/>
  <c r="AC26" s="1"/>
  <c r="AB26"/>
  <c r="AK26"/>
  <c r="AL26"/>
  <c r="AS26"/>
  <c r="AT26"/>
  <c r="AU26"/>
  <c r="S27"/>
  <c r="T27"/>
  <c r="AA27"/>
  <c r="AB27"/>
  <c r="AD27" s="1"/>
  <c r="AK27"/>
  <c r="AL27"/>
  <c r="AS27"/>
  <c r="AU27" s="1"/>
  <c r="AT27"/>
  <c r="S28"/>
  <c r="T28"/>
  <c r="AD28" s="1"/>
  <c r="AA28"/>
  <c r="AC28" s="1"/>
  <c r="AB28"/>
  <c r="AK28"/>
  <c r="AL28"/>
  <c r="AS28"/>
  <c r="AT28"/>
  <c r="AU28"/>
  <c r="S29"/>
  <c r="T29"/>
  <c r="AA29"/>
  <c r="AB29"/>
  <c r="AD29" s="1"/>
  <c r="AK29"/>
  <c r="AL29"/>
  <c r="AS29"/>
  <c r="AU29" s="1"/>
  <c r="AT29"/>
  <c r="S30"/>
  <c r="T30"/>
  <c r="AD30" s="1"/>
  <c r="AA30"/>
  <c r="AC30" s="1"/>
  <c r="AB30"/>
  <c r="AK30"/>
  <c r="AL30"/>
  <c r="AS30"/>
  <c r="AT30"/>
  <c r="AU30"/>
  <c r="S31"/>
  <c r="T31"/>
  <c r="AA31"/>
  <c r="AB31"/>
  <c r="AD31" s="1"/>
  <c r="AC31"/>
  <c r="AK31"/>
  <c r="AL31"/>
  <c r="AS31"/>
  <c r="AU31" s="1"/>
  <c r="AT31"/>
  <c r="S32"/>
  <c r="T32"/>
  <c r="AD32" s="1"/>
  <c r="AA32"/>
  <c r="AC32" s="1"/>
  <c r="AB32"/>
  <c r="AK32"/>
  <c r="AL32"/>
  <c r="AS32"/>
  <c r="AT32"/>
  <c r="AU32"/>
  <c r="S33"/>
  <c r="T33"/>
  <c r="AA33"/>
  <c r="AB33"/>
  <c r="AD33" s="1"/>
  <c r="AK33"/>
  <c r="AL33"/>
  <c r="AS33"/>
  <c r="AU33" s="1"/>
  <c r="AT33"/>
  <c r="S34"/>
  <c r="T34"/>
  <c r="AD34" s="1"/>
  <c r="AA34"/>
  <c r="AC34" s="1"/>
  <c r="AB34"/>
  <c r="AK34"/>
  <c r="AL34"/>
  <c r="AS34"/>
  <c r="AT34"/>
  <c r="AU34"/>
  <c r="S35"/>
  <c r="T35"/>
  <c r="AA35"/>
  <c r="AB35"/>
  <c r="AD35" s="1"/>
  <c r="AK35"/>
  <c r="AL35"/>
  <c r="AS35"/>
  <c r="AU35" s="1"/>
  <c r="AT35"/>
  <c r="S36"/>
  <c r="T36"/>
  <c r="AD36" s="1"/>
  <c r="AA36"/>
  <c r="AC36" s="1"/>
  <c r="AB36"/>
  <c r="AK36"/>
  <c r="AL36"/>
  <c r="AS36"/>
  <c r="AT36"/>
  <c r="AU36"/>
  <c r="S37"/>
  <c r="T37"/>
  <c r="AA37"/>
  <c r="AB37"/>
  <c r="AD37" s="1"/>
  <c r="AK37"/>
  <c r="AL37"/>
  <c r="AS37"/>
  <c r="AU37" s="1"/>
  <c r="AT37"/>
  <c r="S38"/>
  <c r="T38"/>
  <c r="AD38" s="1"/>
  <c r="AA38"/>
  <c r="AC38" s="1"/>
  <c r="AB38"/>
  <c r="AK38"/>
  <c r="AL38"/>
  <c r="AS38"/>
  <c r="AT38"/>
  <c r="AU38"/>
  <c r="S39"/>
  <c r="T39"/>
  <c r="AA39"/>
  <c r="AB39"/>
  <c r="AD39" s="1"/>
  <c r="AK39"/>
  <c r="AL39"/>
  <c r="AS39"/>
  <c r="AU39" s="1"/>
  <c r="AT39"/>
  <c r="S40"/>
  <c r="T40"/>
  <c r="AD40" s="1"/>
  <c r="AA40"/>
  <c r="AC40" s="1"/>
  <c r="AB40"/>
  <c r="AK40"/>
  <c r="AL40"/>
  <c r="AS40"/>
  <c r="AT40"/>
  <c r="AU40"/>
  <c r="S41"/>
  <c r="T41"/>
  <c r="AA41"/>
  <c r="AB41"/>
  <c r="AD41" s="1"/>
  <c r="AK41"/>
  <c r="AL41"/>
  <c r="AS41"/>
  <c r="AU41" s="1"/>
  <c r="AT41"/>
  <c r="S42"/>
  <c r="T42"/>
  <c r="AD42" s="1"/>
  <c r="AA42"/>
  <c r="AC42" s="1"/>
  <c r="AB42"/>
  <c r="AK42"/>
  <c r="AL42"/>
  <c r="AS42"/>
  <c r="AT42"/>
  <c r="AU42"/>
  <c r="S43"/>
  <c r="T43"/>
  <c r="AA43"/>
  <c r="AB43"/>
  <c r="AD43" s="1"/>
  <c r="AK43"/>
  <c r="AL43"/>
  <c r="AS43"/>
  <c r="AU43" s="1"/>
  <c r="AT43"/>
  <c r="S44"/>
  <c r="T44"/>
  <c r="AD44" s="1"/>
  <c r="AA44"/>
  <c r="AC44" s="1"/>
  <c r="AB44"/>
  <c r="AK44"/>
  <c r="AL44"/>
  <c r="AS44"/>
  <c r="AT44"/>
  <c r="AU44"/>
  <c r="S45"/>
  <c r="T45"/>
  <c r="AA45"/>
  <c r="AB45"/>
  <c r="AD45" s="1"/>
  <c r="AK45"/>
  <c r="AL45"/>
  <c r="AS45"/>
  <c r="AU45" s="1"/>
  <c r="AT45"/>
  <c r="S46"/>
  <c r="T46"/>
  <c r="AD46" s="1"/>
  <c r="AA46"/>
  <c r="AC46" s="1"/>
  <c r="AB46"/>
  <c r="AK46"/>
  <c r="AL46"/>
  <c r="AS46"/>
  <c r="AT46"/>
  <c r="AU46"/>
  <c r="S47"/>
  <c r="T47"/>
  <c r="AA47"/>
  <c r="AB47"/>
  <c r="AD47" s="1"/>
  <c r="AK47"/>
  <c r="AL47"/>
  <c r="AS47"/>
  <c r="AU47" s="1"/>
  <c r="AT47"/>
  <c r="S48"/>
  <c r="T48"/>
  <c r="AD48" s="1"/>
  <c r="AA48"/>
  <c r="AC48" s="1"/>
  <c r="AB48"/>
  <c r="AK48"/>
  <c r="AL48"/>
  <c r="AS48"/>
  <c r="AT48"/>
  <c r="AU48"/>
  <c r="S49"/>
  <c r="T49"/>
  <c r="AA49"/>
  <c r="AB49"/>
  <c r="AD49" s="1"/>
  <c r="AK49"/>
  <c r="AL49"/>
  <c r="AS49"/>
  <c r="AU49" s="1"/>
  <c r="AT49"/>
  <c r="S50"/>
  <c r="T50"/>
  <c r="AD50" s="1"/>
  <c r="AA50"/>
  <c r="AC50" s="1"/>
  <c r="AB50"/>
  <c r="AK50"/>
  <c r="AL50"/>
  <c r="AS50"/>
  <c r="AT50"/>
  <c r="AU50"/>
  <c r="S51"/>
  <c r="T51"/>
  <c r="AA51"/>
  <c r="AB51"/>
  <c r="AD51" s="1"/>
  <c r="AK51"/>
  <c r="AL51"/>
  <c r="AS51"/>
  <c r="AU51" s="1"/>
  <c r="AT51"/>
  <c r="S52"/>
  <c r="T52"/>
  <c r="AD52" s="1"/>
  <c r="AA52"/>
  <c r="AC52" s="1"/>
  <c r="AB52"/>
  <c r="AK52"/>
  <c r="AL52"/>
  <c r="AS52"/>
  <c r="AT52"/>
  <c r="AU52"/>
  <c r="S53"/>
  <c r="T53"/>
  <c r="AA53"/>
  <c r="AB53"/>
  <c r="AD53" s="1"/>
  <c r="AK53"/>
  <c r="AL53"/>
  <c r="AS53"/>
  <c r="AU53" s="1"/>
  <c r="AT53"/>
  <c r="S54"/>
  <c r="T54"/>
  <c r="AD54" s="1"/>
  <c r="AA54"/>
  <c r="AC54" s="1"/>
  <c r="AB54"/>
  <c r="AK54"/>
  <c r="AL54"/>
  <c r="AS54"/>
  <c r="AT54"/>
  <c r="AU54"/>
  <c r="S55"/>
  <c r="T55"/>
  <c r="AA55"/>
  <c r="AB55"/>
  <c r="AD55" s="1"/>
  <c r="AK55"/>
  <c r="AL55"/>
  <c r="AS55"/>
  <c r="AU55" s="1"/>
  <c r="AT55"/>
  <c r="S56"/>
  <c r="T56"/>
  <c r="AD56" s="1"/>
  <c r="AA56"/>
  <c r="AC56" s="1"/>
  <c r="AB56"/>
  <c r="AK56"/>
  <c r="AL56"/>
  <c r="AS56"/>
  <c r="AT56"/>
  <c r="AU56"/>
  <c r="S57"/>
  <c r="T57"/>
  <c r="AA57"/>
  <c r="AB57"/>
  <c r="AD57" s="1"/>
  <c r="AK57"/>
  <c r="AL57"/>
  <c r="AS57"/>
  <c r="AU57" s="1"/>
  <c r="AT57"/>
  <c r="S58"/>
  <c r="T58"/>
  <c r="AD58" s="1"/>
  <c r="AA58"/>
  <c r="AC58" s="1"/>
  <c r="AB58"/>
  <c r="AK58"/>
  <c r="AL58"/>
  <c r="AS58"/>
  <c r="AT58"/>
  <c r="AU58"/>
  <c r="S59"/>
  <c r="T59"/>
  <c r="AA59"/>
  <c r="AB59"/>
  <c r="AD59" s="1"/>
  <c r="AK59"/>
  <c r="AL59"/>
  <c r="AS59"/>
  <c r="AU59" s="1"/>
  <c r="AT59"/>
  <c r="S60"/>
  <c r="T60"/>
  <c r="AD60" s="1"/>
  <c r="AA60"/>
  <c r="AC60" s="1"/>
  <c r="AB60"/>
  <c r="AK60"/>
  <c r="AL60"/>
  <c r="AS60"/>
  <c r="AT60"/>
  <c r="AU60"/>
  <c r="S61"/>
  <c r="T61"/>
  <c r="AA61"/>
  <c r="AB61"/>
  <c r="AD61" s="1"/>
  <c r="AK61"/>
  <c r="AL61"/>
  <c r="AS61"/>
  <c r="AU61" s="1"/>
  <c r="AT61"/>
  <c r="S62"/>
  <c r="T62"/>
  <c r="AD62" s="1"/>
  <c r="AA62"/>
  <c r="AC62" s="1"/>
  <c r="AB62"/>
  <c r="AK62"/>
  <c r="AL62"/>
  <c r="AS62"/>
  <c r="AT62"/>
  <c r="AU62"/>
  <c r="S63"/>
  <c r="T63"/>
  <c r="AA63"/>
  <c r="AB63"/>
  <c r="AD63" s="1"/>
  <c r="AK63"/>
  <c r="AL63"/>
  <c r="AS63"/>
  <c r="AU63" s="1"/>
  <c r="AT63"/>
  <c r="S64"/>
  <c r="T64"/>
  <c r="AD64" s="1"/>
  <c r="AA64"/>
  <c r="AC64" s="1"/>
  <c r="AB64"/>
  <c r="AK64"/>
  <c r="AL64"/>
  <c r="AS64"/>
  <c r="AT64"/>
  <c r="AU64"/>
  <c r="S65"/>
  <c r="T65"/>
  <c r="AA65"/>
  <c r="AB65"/>
  <c r="AD65" s="1"/>
  <c r="AK65"/>
  <c r="AL65"/>
  <c r="AS65"/>
  <c r="AU65" s="1"/>
  <c r="AT65"/>
  <c r="S66"/>
  <c r="T66"/>
  <c r="AD66" s="1"/>
  <c r="AA66"/>
  <c r="AC66" s="1"/>
  <c r="AB66"/>
  <c r="AK66"/>
  <c r="AL66"/>
  <c r="AS66"/>
  <c r="AT66"/>
  <c r="AU66"/>
  <c r="S67"/>
  <c r="T67"/>
  <c r="AA67"/>
  <c r="AB67"/>
  <c r="AD67" s="1"/>
  <c r="AK67"/>
  <c r="AL67"/>
  <c r="AS67"/>
  <c r="AU67" s="1"/>
  <c r="AT67"/>
  <c r="S68"/>
  <c r="T68"/>
  <c r="AD68" s="1"/>
  <c r="AA68"/>
  <c r="AC68" s="1"/>
  <c r="AB68"/>
  <c r="AK68"/>
  <c r="AL68"/>
  <c r="AS68"/>
  <c r="AT68"/>
  <c r="AU68"/>
  <c r="S69"/>
  <c r="T69"/>
  <c r="AA69"/>
  <c r="AB69"/>
  <c r="AD69" s="1"/>
  <c r="AK69"/>
  <c r="AL69"/>
  <c r="AS69"/>
  <c r="AU69" s="1"/>
  <c r="AT69"/>
  <c r="S70"/>
  <c r="T70"/>
  <c r="AD70" s="1"/>
  <c r="AA70"/>
  <c r="AC70" s="1"/>
  <c r="AB70"/>
  <c r="AK70"/>
  <c r="AU70" s="1"/>
  <c r="AL70"/>
  <c r="AS70"/>
  <c r="AT70"/>
  <c r="S71"/>
  <c r="T71"/>
  <c r="AA71"/>
  <c r="AB71"/>
  <c r="AD71" s="1"/>
  <c r="AK71"/>
  <c r="AL71"/>
  <c r="AS71"/>
  <c r="AU71" s="1"/>
  <c r="AT71"/>
  <c r="S72"/>
  <c r="T72"/>
  <c r="AD72" s="1"/>
  <c r="AA72"/>
  <c r="AC72" s="1"/>
  <c r="AB72"/>
  <c r="AK72"/>
  <c r="AL72"/>
  <c r="AS72"/>
  <c r="AT72"/>
  <c r="AU72"/>
  <c r="S73"/>
  <c r="T73"/>
  <c r="AA73"/>
  <c r="AB73"/>
  <c r="AD73" s="1"/>
  <c r="AK73"/>
  <c r="AL73"/>
  <c r="AS73"/>
  <c r="AU73" s="1"/>
  <c r="AT73"/>
  <c r="S74"/>
  <c r="T74"/>
  <c r="AD74" s="1"/>
  <c r="AA74"/>
  <c r="AC74" s="1"/>
  <c r="AB74"/>
  <c r="AK74"/>
  <c r="AL74"/>
  <c r="AS74"/>
  <c r="AT74"/>
  <c r="AU74"/>
  <c r="S75"/>
  <c r="T75"/>
  <c r="AA75"/>
  <c r="AB75"/>
  <c r="AD75" s="1"/>
  <c r="AK75"/>
  <c r="AL75"/>
  <c r="AS75"/>
  <c r="AU75" s="1"/>
  <c r="AT75"/>
  <c r="S76"/>
  <c r="T76"/>
  <c r="AD76" s="1"/>
  <c r="AA76"/>
  <c r="AC76" s="1"/>
  <c r="AB76"/>
  <c r="AK76"/>
  <c r="AL76"/>
  <c r="AS76"/>
  <c r="AT76"/>
  <c r="AU76"/>
  <c r="S77"/>
  <c r="T77"/>
  <c r="AA77"/>
  <c r="AB77"/>
  <c r="AD77" s="1"/>
  <c r="AK77"/>
  <c r="AL77"/>
  <c r="AS77"/>
  <c r="AU77" s="1"/>
  <c r="AT77"/>
  <c r="S78"/>
  <c r="T78"/>
  <c r="AD78" s="1"/>
  <c r="AA78"/>
  <c r="AC78" s="1"/>
  <c r="AB78"/>
  <c r="AK78"/>
  <c r="AU78" s="1"/>
  <c r="AL78"/>
  <c r="AS78"/>
  <c r="AT78"/>
  <c r="S79"/>
  <c r="T79"/>
  <c r="AA79"/>
  <c r="AB79"/>
  <c r="AD79" s="1"/>
  <c r="AK79"/>
  <c r="AL79"/>
  <c r="AS79"/>
  <c r="AU79" s="1"/>
  <c r="AT79"/>
  <c r="S80"/>
  <c r="T80"/>
  <c r="AD80" s="1"/>
  <c r="AA80"/>
  <c r="AC80" s="1"/>
  <c r="AB80"/>
  <c r="AK80"/>
  <c r="AL80"/>
  <c r="AS80"/>
  <c r="AT80"/>
  <c r="AU80"/>
  <c r="S81"/>
  <c r="T81"/>
  <c r="AA81"/>
  <c r="AB81"/>
  <c r="AD81" s="1"/>
  <c r="AK81"/>
  <c r="AL81"/>
  <c r="AS81"/>
  <c r="AU81" s="1"/>
  <c r="AT81"/>
  <c r="S82"/>
  <c r="T82"/>
  <c r="AD82" s="1"/>
  <c r="AA82"/>
  <c r="AC82" s="1"/>
  <c r="AB82"/>
  <c r="AK82"/>
  <c r="AL82"/>
  <c r="AS82"/>
  <c r="AT82"/>
  <c r="AU82"/>
  <c r="S83"/>
  <c r="T83"/>
  <c r="AA83"/>
  <c r="AB83"/>
  <c r="AD83" s="1"/>
  <c r="AK83"/>
  <c r="AL83"/>
  <c r="AS83"/>
  <c r="AU83" s="1"/>
  <c r="AT83"/>
  <c r="S84"/>
  <c r="T84"/>
  <c r="AD84" s="1"/>
  <c r="AA84"/>
  <c r="AC84" s="1"/>
  <c r="AB84"/>
  <c r="AK84"/>
  <c r="AL84"/>
  <c r="AS84"/>
  <c r="AT84"/>
  <c r="AU84"/>
  <c r="S85"/>
  <c r="T85"/>
  <c r="AA85"/>
  <c r="AB85"/>
  <c r="AD85" s="1"/>
  <c r="AK85"/>
  <c r="AL85"/>
  <c r="AS85"/>
  <c r="AU85" s="1"/>
  <c r="AT85"/>
  <c r="S86"/>
  <c r="T86"/>
  <c r="AD86" s="1"/>
  <c r="AA86"/>
  <c r="AC86" s="1"/>
  <c r="AB86"/>
  <c r="AK86"/>
  <c r="AL86"/>
  <c r="AS86"/>
  <c r="AT86"/>
  <c r="AU86"/>
  <c r="S87"/>
  <c r="T87"/>
  <c r="AA87"/>
  <c r="AB87"/>
  <c r="AD87" s="1"/>
  <c r="AK87"/>
  <c r="AL87"/>
  <c r="AS87"/>
  <c r="AU87" s="1"/>
  <c r="AT87"/>
  <c r="S88"/>
  <c r="T88"/>
  <c r="AD88" s="1"/>
  <c r="AA88"/>
  <c r="AC88" s="1"/>
  <c r="AB88"/>
  <c r="AK88"/>
  <c r="AL88"/>
  <c r="AS88"/>
  <c r="AT88"/>
  <c r="AU88"/>
  <c r="S89"/>
  <c r="T89"/>
  <c r="AA89"/>
  <c r="AB89"/>
  <c r="AD89" s="1"/>
  <c r="AK89"/>
  <c r="AL89"/>
  <c r="AS89"/>
  <c r="AU89" s="1"/>
  <c r="AT89"/>
  <c r="S90"/>
  <c r="T90"/>
  <c r="AD90" s="1"/>
  <c r="AA90"/>
  <c r="AC90" s="1"/>
  <c r="AB90"/>
  <c r="AK90"/>
  <c r="AL90"/>
  <c r="AS90"/>
  <c r="AT90"/>
  <c r="AU90"/>
  <c r="S91"/>
  <c r="T91"/>
  <c r="AA91"/>
  <c r="AB91"/>
  <c r="AD91" s="1"/>
  <c r="AK91"/>
  <c r="AL91"/>
  <c r="AS91"/>
  <c r="AU91" s="1"/>
  <c r="AT91"/>
  <c r="S92"/>
  <c r="T92"/>
  <c r="AD92" s="1"/>
  <c r="AA92"/>
  <c r="AC92" s="1"/>
  <c r="AB92"/>
  <c r="AK92"/>
  <c r="AL92"/>
  <c r="AS92"/>
  <c r="AT92"/>
  <c r="AU92"/>
  <c r="S93"/>
  <c r="T93"/>
  <c r="AA93"/>
  <c r="AB93"/>
  <c r="AD93" s="1"/>
  <c r="AK93"/>
  <c r="AL93"/>
  <c r="AS93"/>
  <c r="AU93" s="1"/>
  <c r="AT93"/>
  <c r="S94"/>
  <c r="T94"/>
  <c r="AD94" s="1"/>
  <c r="AA94"/>
  <c r="AC94" s="1"/>
  <c r="AB94"/>
  <c r="AK94"/>
  <c r="AL94"/>
  <c r="AS94"/>
  <c r="AT94"/>
  <c r="AU94"/>
  <c r="S95"/>
  <c r="T95"/>
  <c r="AA95"/>
  <c r="AB95"/>
  <c r="AD95" s="1"/>
  <c r="AK95"/>
  <c r="AL95"/>
  <c r="AS95"/>
  <c r="AU95" s="1"/>
  <c r="AT95"/>
  <c r="S96"/>
  <c r="T96"/>
  <c r="AD96" s="1"/>
  <c r="AA96"/>
  <c r="AC96" s="1"/>
  <c r="AB96"/>
  <c r="AK96"/>
  <c r="AL96"/>
  <c r="AS96"/>
  <c r="AT96"/>
  <c r="AU96"/>
  <c r="S97"/>
  <c r="T97"/>
  <c r="AA97"/>
  <c r="AB97"/>
  <c r="AD97" s="1"/>
  <c r="AK97"/>
  <c r="AL97"/>
  <c r="AS97"/>
  <c r="AU97" s="1"/>
  <c r="AT97"/>
  <c r="S98"/>
  <c r="T98"/>
  <c r="AD98" s="1"/>
  <c r="AA98"/>
  <c r="AC98" s="1"/>
  <c r="AB98"/>
  <c r="AK98"/>
  <c r="AL98"/>
  <c r="AS98"/>
  <c r="AT98"/>
  <c r="AU98"/>
  <c r="S99"/>
  <c r="T99"/>
  <c r="AA99"/>
  <c r="AB99"/>
  <c r="AD99" s="1"/>
  <c r="AK99"/>
  <c r="AL99"/>
  <c r="AS99"/>
  <c r="AU99" s="1"/>
  <c r="AT99"/>
  <c r="S100"/>
  <c r="T100"/>
  <c r="AD100" s="1"/>
  <c r="AA100"/>
  <c r="AC100" s="1"/>
  <c r="AB100"/>
  <c r="AK100"/>
  <c r="AL100"/>
  <c r="AS100"/>
  <c r="AT100"/>
  <c r="AU100"/>
  <c r="S101"/>
  <c r="T101"/>
  <c r="AA101"/>
  <c r="AB101"/>
  <c r="AD101" s="1"/>
  <c r="AK101"/>
  <c r="AL101"/>
  <c r="AS101"/>
  <c r="AU101" s="1"/>
  <c r="AT101"/>
  <c r="S102"/>
  <c r="T102"/>
  <c r="AD102" s="1"/>
  <c r="AA102"/>
  <c r="AC102" s="1"/>
  <c r="AB102"/>
  <c r="AK102"/>
  <c r="AL102"/>
  <c r="AS102"/>
  <c r="AT102"/>
  <c r="AU102"/>
  <c r="S103"/>
  <c r="T103"/>
  <c r="AA103"/>
  <c r="AB103"/>
  <c r="AD103" s="1"/>
  <c r="AK103"/>
  <c r="AL103"/>
  <c r="AS103"/>
  <c r="AU103" s="1"/>
  <c r="AT103"/>
  <c r="S104"/>
  <c r="T104"/>
  <c r="AD104" s="1"/>
  <c r="AA104"/>
  <c r="AC104" s="1"/>
  <c r="AB104"/>
  <c r="AK104"/>
  <c r="AL104"/>
  <c r="AS104"/>
  <c r="AT104"/>
  <c r="AU104"/>
  <c r="S105"/>
  <c r="T105"/>
  <c r="AA105"/>
  <c r="AB105"/>
  <c r="AD105" s="1"/>
  <c r="AK105"/>
  <c r="AL105"/>
  <c r="AS105"/>
  <c r="AU105" s="1"/>
  <c r="AT105"/>
  <c r="S106"/>
  <c r="T106"/>
  <c r="AD106" s="1"/>
  <c r="AA106"/>
  <c r="AC106" s="1"/>
  <c r="AB106"/>
  <c r="AK106"/>
  <c r="AL106"/>
  <c r="AS106"/>
  <c r="AT106"/>
  <c r="AU106"/>
  <c r="S107"/>
  <c r="T107"/>
  <c r="AA107"/>
  <c r="AB107"/>
  <c r="AD107" s="1"/>
  <c r="AK107"/>
  <c r="AL107"/>
  <c r="AS107"/>
  <c r="AU107" s="1"/>
  <c r="AT107"/>
  <c r="S108"/>
  <c r="T108"/>
  <c r="AD108" s="1"/>
  <c r="AA108"/>
  <c r="AC108" s="1"/>
  <c r="AB108"/>
  <c r="AK108"/>
  <c r="AL108"/>
  <c r="AS108"/>
  <c r="AT108"/>
  <c r="AU108"/>
  <c r="S109"/>
  <c r="T109"/>
  <c r="AA109"/>
  <c r="AB109"/>
  <c r="AD109" s="1"/>
  <c r="AK109"/>
  <c r="AL109"/>
  <c r="AS109"/>
  <c r="AU109" s="1"/>
  <c r="AT109"/>
  <c r="S110"/>
  <c r="T110"/>
  <c r="AD110" s="1"/>
  <c r="AA110"/>
  <c r="AC110" s="1"/>
  <c r="AB110"/>
  <c r="AK110"/>
  <c r="AU110" s="1"/>
  <c r="AL110"/>
  <c r="AS110"/>
  <c r="AT110"/>
  <c r="S111"/>
  <c r="T111"/>
  <c r="AA111"/>
  <c r="AB111"/>
  <c r="AD111" s="1"/>
  <c r="AK111"/>
  <c r="AL111"/>
  <c r="AS111"/>
  <c r="AU111" s="1"/>
  <c r="AT111"/>
  <c r="S112"/>
  <c r="T112"/>
  <c r="AD112" s="1"/>
  <c r="AA112"/>
  <c r="AC112" s="1"/>
  <c r="AB112"/>
  <c r="AK112"/>
  <c r="AL112"/>
  <c r="AS112"/>
  <c r="AT112"/>
  <c r="AU112"/>
  <c r="S113"/>
  <c r="T113"/>
  <c r="AA113"/>
  <c r="AB113"/>
  <c r="AD113" s="1"/>
  <c r="AK113"/>
  <c r="AL113"/>
  <c r="AS113"/>
  <c r="AU113" s="1"/>
  <c r="AT113"/>
  <c r="S114"/>
  <c r="T114"/>
  <c r="AD114" s="1"/>
  <c r="AA114"/>
  <c r="AC114" s="1"/>
  <c r="AB114"/>
  <c r="AK114"/>
  <c r="AL114"/>
  <c r="AS114"/>
  <c r="AT114"/>
  <c r="AU114"/>
  <c r="S115"/>
  <c r="T115"/>
  <c r="AA115"/>
  <c r="AB115"/>
  <c r="AD115" s="1"/>
  <c r="AK115"/>
  <c r="AL115"/>
  <c r="AS115"/>
  <c r="AU115" s="1"/>
  <c r="AT115"/>
  <c r="S116"/>
  <c r="T116"/>
  <c r="AD116" s="1"/>
  <c r="AA116"/>
  <c r="AC116" s="1"/>
  <c r="AB116"/>
  <c r="AK116"/>
  <c r="AL116"/>
  <c r="AS116"/>
  <c r="AT116"/>
  <c r="AU116"/>
  <c r="S117"/>
  <c r="T117"/>
  <c r="AA117"/>
  <c r="AB117"/>
  <c r="AD117" s="1"/>
  <c r="AK117"/>
  <c r="AL117"/>
  <c r="AS117"/>
  <c r="AU117" s="1"/>
  <c r="AT117"/>
  <c r="S118"/>
  <c r="T118"/>
  <c r="AD118" s="1"/>
  <c r="AA118"/>
  <c r="AC118" s="1"/>
  <c r="AB118"/>
  <c r="AK118"/>
  <c r="AL118"/>
  <c r="AS118"/>
  <c r="AT118"/>
  <c r="AU118"/>
  <c r="S119"/>
  <c r="T119"/>
  <c r="AA119"/>
  <c r="AB119"/>
  <c r="AD119" s="1"/>
  <c r="AK119"/>
  <c r="AL119"/>
  <c r="AS119"/>
  <c r="AU119" s="1"/>
  <c r="AT119"/>
  <c r="S120"/>
  <c r="T120"/>
  <c r="AD120" s="1"/>
  <c r="AA120"/>
  <c r="AC120" s="1"/>
  <c r="AB120"/>
  <c r="AK120"/>
  <c r="AL120"/>
  <c r="AS120"/>
  <c r="AT120"/>
  <c r="AU120"/>
  <c r="S121"/>
  <c r="T121"/>
  <c r="AA121"/>
  <c r="AB121"/>
  <c r="AD121" s="1"/>
  <c r="AK121"/>
  <c r="AL121"/>
  <c r="AS121"/>
  <c r="AU121" s="1"/>
  <c r="AT121"/>
  <c r="S122"/>
  <c r="T122"/>
  <c r="AD122" s="1"/>
  <c r="AA122"/>
  <c r="AC122" s="1"/>
  <c r="AB122"/>
  <c r="AK122"/>
  <c r="AL122"/>
  <c r="AS122"/>
  <c r="AT122"/>
  <c r="AU122"/>
  <c r="S123"/>
  <c r="T123"/>
  <c r="AA123"/>
  <c r="AB123"/>
  <c r="AD123" s="1"/>
  <c r="AK123"/>
  <c r="AL123"/>
  <c r="AS123"/>
  <c r="AU123" s="1"/>
  <c r="AT123"/>
  <c r="S124"/>
  <c r="T124"/>
  <c r="AD124" s="1"/>
  <c r="AA124"/>
  <c r="AC124" s="1"/>
  <c r="AB124"/>
  <c r="AK124"/>
  <c r="AL124"/>
  <c r="AS124"/>
  <c r="AT124"/>
  <c r="AU124"/>
  <c r="S125"/>
  <c r="T125"/>
  <c r="AA125"/>
  <c r="AB125"/>
  <c r="AD125" s="1"/>
  <c r="AK125"/>
  <c r="AL125"/>
  <c r="AS125"/>
  <c r="AU125" s="1"/>
  <c r="AT125"/>
  <c r="S126"/>
  <c r="T126"/>
  <c r="AD126" s="1"/>
  <c r="AA126"/>
  <c r="AC126" s="1"/>
  <c r="AB126"/>
  <c r="AK126"/>
  <c r="AU126" s="1"/>
  <c r="AL126"/>
  <c r="AS126"/>
  <c r="AT126"/>
  <c r="S127"/>
  <c r="T127"/>
  <c r="AA127"/>
  <c r="AB127"/>
  <c r="AD127" s="1"/>
  <c r="AK127"/>
  <c r="AL127"/>
  <c r="AS127"/>
  <c r="AU127" s="1"/>
  <c r="AT127"/>
  <c r="S128"/>
  <c r="T128"/>
  <c r="AD128" s="1"/>
  <c r="AA128"/>
  <c r="AC128" s="1"/>
  <c r="AB128"/>
  <c r="AK128"/>
  <c r="AL128"/>
  <c r="AS128"/>
  <c r="AT128"/>
  <c r="AU128"/>
  <c r="S129"/>
  <c r="T129"/>
  <c r="AA129"/>
  <c r="AB129"/>
  <c r="AD129" s="1"/>
  <c r="AK129"/>
  <c r="AL129"/>
  <c r="AS129"/>
  <c r="AU129" s="1"/>
  <c r="AT129"/>
  <c r="S130"/>
  <c r="T130"/>
  <c r="AD130" s="1"/>
  <c r="AA130"/>
  <c r="AC130" s="1"/>
  <c r="AB130"/>
  <c r="AK130"/>
  <c r="AL130"/>
  <c r="AS130"/>
  <c r="AT130"/>
  <c r="AU130"/>
  <c r="S131"/>
  <c r="T131"/>
  <c r="AA131"/>
  <c r="AB131"/>
  <c r="AD131" s="1"/>
  <c r="AK131"/>
  <c r="AL131"/>
  <c r="AS131"/>
  <c r="AU131" s="1"/>
  <c r="AT131"/>
  <c r="S132"/>
  <c r="T132"/>
  <c r="AD132" s="1"/>
  <c r="AA132"/>
  <c r="AC132" s="1"/>
  <c r="AB132"/>
  <c r="AK132"/>
  <c r="AL132"/>
  <c r="AS132"/>
  <c r="AT132"/>
  <c r="AU132"/>
  <c r="S133"/>
  <c r="T133"/>
  <c r="AA133"/>
  <c r="AB133"/>
  <c r="AD133" s="1"/>
  <c r="AK133"/>
  <c r="AL133"/>
  <c r="AS133"/>
  <c r="AU133" s="1"/>
  <c r="AT133"/>
  <c r="S134"/>
  <c r="T134"/>
  <c r="AD134" s="1"/>
  <c r="AA134"/>
  <c r="AC134" s="1"/>
  <c r="AB134"/>
  <c r="AK134"/>
  <c r="AL134"/>
  <c r="AS134"/>
  <c r="AT134"/>
  <c r="AU134"/>
  <c r="S135"/>
  <c r="T135"/>
  <c r="AA135"/>
  <c r="AB135"/>
  <c r="AD135" s="1"/>
  <c r="AK135"/>
  <c r="AL135"/>
  <c r="AS135"/>
  <c r="AU135" s="1"/>
  <c r="AT135"/>
  <c r="S136"/>
  <c r="T136"/>
  <c r="AD136" s="1"/>
  <c r="AA136"/>
  <c r="AC136" s="1"/>
  <c r="AB136"/>
  <c r="AK136"/>
  <c r="AL136"/>
  <c r="AS136"/>
  <c r="AT136"/>
  <c r="AU136"/>
  <c r="S137"/>
  <c r="T137"/>
  <c r="AA137"/>
  <c r="AB137"/>
  <c r="AD137" s="1"/>
  <c r="AK137"/>
  <c r="AL137"/>
  <c r="AS137"/>
  <c r="AU137" s="1"/>
  <c r="AT137"/>
  <c r="S138"/>
  <c r="T138"/>
  <c r="AD138" s="1"/>
  <c r="AA138"/>
  <c r="AC138" s="1"/>
  <c r="AB138"/>
  <c r="AK138"/>
  <c r="AL138"/>
  <c r="AS138"/>
  <c r="AT138"/>
  <c r="AU138"/>
  <c r="S139"/>
  <c r="T139"/>
  <c r="AA139"/>
  <c r="AB139"/>
  <c r="AD139" s="1"/>
  <c r="AK139"/>
  <c r="AL139"/>
  <c r="AS139"/>
  <c r="AU139" s="1"/>
  <c r="AT139"/>
  <c r="S140"/>
  <c r="T140"/>
  <c r="AD140" s="1"/>
  <c r="AA140"/>
  <c r="AC140" s="1"/>
  <c r="AB140"/>
  <c r="AK140"/>
  <c r="AL140"/>
  <c r="AS140"/>
  <c r="AT140"/>
  <c r="AU140"/>
  <c r="S141"/>
  <c r="T141"/>
  <c r="AA141"/>
  <c r="AB141"/>
  <c r="AD141" s="1"/>
  <c r="AK141"/>
  <c r="AL141"/>
  <c r="AS141"/>
  <c r="AU141" s="1"/>
  <c r="AT141"/>
  <c r="S142"/>
  <c r="T142"/>
  <c r="AD142" s="1"/>
  <c r="AA142"/>
  <c r="AC142" s="1"/>
  <c r="AB142"/>
  <c r="AK142"/>
  <c r="AU142" s="1"/>
  <c r="AL142"/>
  <c r="AS142"/>
  <c r="AT142"/>
  <c r="S143"/>
  <c r="T143"/>
  <c r="AA143"/>
  <c r="AB143"/>
  <c r="AD143" s="1"/>
  <c r="AK143"/>
  <c r="AL143"/>
  <c r="AS143"/>
  <c r="AU143" s="1"/>
  <c r="AT143"/>
  <c r="S144"/>
  <c r="T144"/>
  <c r="AD144" s="1"/>
  <c r="AA144"/>
  <c r="AC144" s="1"/>
  <c r="AB144"/>
  <c r="AK144"/>
  <c r="AL144"/>
  <c r="AS144"/>
  <c r="AT144"/>
  <c r="AU144"/>
  <c r="S145"/>
  <c r="T145"/>
  <c r="AA145"/>
  <c r="AB145"/>
  <c r="AD145" s="1"/>
  <c r="AK145"/>
  <c r="AL145"/>
  <c r="AS145"/>
  <c r="AU145" s="1"/>
  <c r="AT145"/>
  <c r="S146"/>
  <c r="T146"/>
  <c r="AD146" s="1"/>
  <c r="AA146"/>
  <c r="AC146" s="1"/>
  <c r="AB146"/>
  <c r="AK146"/>
  <c r="AL146"/>
  <c r="AS146"/>
  <c r="AT146"/>
  <c r="AU146"/>
  <c r="S147"/>
  <c r="T147"/>
  <c r="AA147"/>
  <c r="AB147"/>
  <c r="AD147" s="1"/>
  <c r="AK147"/>
  <c r="AL147"/>
  <c r="AS147"/>
  <c r="AU147" s="1"/>
  <c r="AT147"/>
  <c r="S148"/>
  <c r="T148"/>
  <c r="AD148" s="1"/>
  <c r="AA148"/>
  <c r="AC148" s="1"/>
  <c r="AB148"/>
  <c r="AK148"/>
  <c r="AL148"/>
  <c r="AS148"/>
  <c r="AT148"/>
  <c r="AU148"/>
  <c r="S149"/>
  <c r="T149"/>
  <c r="AA149"/>
  <c r="AB149"/>
  <c r="AD149" s="1"/>
  <c r="AK149"/>
  <c r="AL149"/>
  <c r="AS149"/>
  <c r="AU149" s="1"/>
  <c r="AT149"/>
  <c r="S150"/>
  <c r="T150"/>
  <c r="AD150" s="1"/>
  <c r="AA150"/>
  <c r="AC150" s="1"/>
  <c r="AB150"/>
  <c r="AK150"/>
  <c r="AU150" s="1"/>
  <c r="AL150"/>
  <c r="AS150"/>
  <c r="AT150"/>
  <c r="S151"/>
  <c r="T151"/>
  <c r="AA151"/>
  <c r="AB151"/>
  <c r="AD151" s="1"/>
  <c r="AK151"/>
  <c r="AL151"/>
  <c r="AS151"/>
  <c r="AU151" s="1"/>
  <c r="AT151"/>
  <c r="S152"/>
  <c r="T152"/>
  <c r="AD152" s="1"/>
  <c r="AA152"/>
  <c r="AC152" s="1"/>
  <c r="AB152"/>
  <c r="AK152"/>
  <c r="AL152"/>
  <c r="AS152"/>
  <c r="AT152"/>
  <c r="AU152"/>
  <c r="S153"/>
  <c r="T153"/>
  <c r="AA153"/>
  <c r="AB153"/>
  <c r="AD153" s="1"/>
  <c r="AK153"/>
  <c r="AL153"/>
  <c r="AS153"/>
  <c r="AU153" s="1"/>
  <c r="AT153"/>
  <c r="S154"/>
  <c r="T154"/>
  <c r="AD154" s="1"/>
  <c r="AA154"/>
  <c r="AC154" s="1"/>
  <c r="AB154"/>
  <c r="AK154"/>
  <c r="AL154"/>
  <c r="AS154"/>
  <c r="AT154"/>
  <c r="AU154"/>
  <c r="S155"/>
  <c r="T155"/>
  <c r="AA155"/>
  <c r="AB155"/>
  <c r="AD155" s="1"/>
  <c r="AK155"/>
  <c r="AL155"/>
  <c r="AS155"/>
  <c r="AU155" s="1"/>
  <c r="AT155"/>
  <c r="S156"/>
  <c r="T156"/>
  <c r="AD156" s="1"/>
  <c r="AA156"/>
  <c r="AC156" s="1"/>
  <c r="AB156"/>
  <c r="AK156"/>
  <c r="AL156"/>
  <c r="AS156"/>
  <c r="AT156"/>
  <c r="AU156"/>
  <c r="S157"/>
  <c r="T157"/>
  <c r="AA157"/>
  <c r="AB157"/>
  <c r="AD157" s="1"/>
  <c r="AK157"/>
  <c r="AL157"/>
  <c r="AS157"/>
  <c r="AU157" s="1"/>
  <c r="AT157"/>
  <c r="S158"/>
  <c r="T158"/>
  <c r="AD158" s="1"/>
  <c r="AA158"/>
  <c r="AC158" s="1"/>
  <c r="AB158"/>
  <c r="AK158"/>
  <c r="AU158" s="1"/>
  <c r="AL158"/>
  <c r="AS158"/>
  <c r="AT158"/>
  <c r="S159"/>
  <c r="T159"/>
  <c r="AA159"/>
  <c r="AB159"/>
  <c r="AD159" s="1"/>
  <c r="AK159"/>
  <c r="AL159"/>
  <c r="AS159"/>
  <c r="AU159" s="1"/>
  <c r="AT159"/>
  <c r="S160"/>
  <c r="T160"/>
  <c r="AD160" s="1"/>
  <c r="AA160"/>
  <c r="AC160" s="1"/>
  <c r="AB160"/>
  <c r="AK160"/>
  <c r="AL160"/>
  <c r="AS160"/>
  <c r="AT160"/>
  <c r="AU160"/>
  <c r="S161"/>
  <c r="T161"/>
  <c r="AA161"/>
  <c r="AB161"/>
  <c r="AD161" s="1"/>
  <c r="AK161"/>
  <c r="AL161"/>
  <c r="AS161"/>
  <c r="AU161" s="1"/>
  <c r="AT161"/>
  <c r="S162"/>
  <c r="T162"/>
  <c r="AD162" s="1"/>
  <c r="AA162"/>
  <c r="AC162" s="1"/>
  <c r="AB162"/>
  <c r="AK162"/>
  <c r="AL162"/>
  <c r="AS162"/>
  <c r="AT162"/>
  <c r="AU162"/>
  <c r="S163"/>
  <c r="T163"/>
  <c r="AA163"/>
  <c r="AB163"/>
  <c r="AD163" s="1"/>
  <c r="AK163"/>
  <c r="AL163"/>
  <c r="AS163"/>
  <c r="AU163" s="1"/>
  <c r="AT163"/>
  <c r="S164"/>
  <c r="T164"/>
  <c r="AD164" s="1"/>
  <c r="AA164"/>
  <c r="AC164" s="1"/>
  <c r="AB164"/>
  <c r="AK164"/>
  <c r="AL164"/>
  <c r="AS164"/>
  <c r="AT164"/>
  <c r="AU164"/>
  <c r="S165"/>
  <c r="T165"/>
  <c r="AA165"/>
  <c r="AB165"/>
  <c r="AD165" s="1"/>
  <c r="AK165"/>
  <c r="AL165"/>
  <c r="AS165"/>
  <c r="AU165" s="1"/>
  <c r="AT165"/>
  <c r="S166"/>
  <c r="T166"/>
  <c r="AD166" s="1"/>
  <c r="AA166"/>
  <c r="AC166" s="1"/>
  <c r="AB166"/>
  <c r="AK166"/>
  <c r="AU166" s="1"/>
  <c r="AL166"/>
  <c r="AS166"/>
  <c r="AT166"/>
  <c r="S167"/>
  <c r="T167"/>
  <c r="AA167"/>
  <c r="AB167"/>
  <c r="AD167" s="1"/>
  <c r="AK167"/>
  <c r="AL167"/>
  <c r="AS167"/>
  <c r="AU167" s="1"/>
  <c r="AT167"/>
  <c r="AV167" s="1"/>
  <c r="S168"/>
  <c r="T168"/>
  <c r="AD168" s="1"/>
  <c r="AA168"/>
  <c r="AC168" s="1"/>
  <c r="AB168"/>
  <c r="AK168"/>
  <c r="AL168"/>
  <c r="AS168"/>
  <c r="AT168"/>
  <c r="AU168"/>
  <c r="S169"/>
  <c r="T169"/>
  <c r="AA169"/>
  <c r="AB169"/>
  <c r="AD169" s="1"/>
  <c r="AK169"/>
  <c r="AL169"/>
  <c r="AS169"/>
  <c r="AU169" s="1"/>
  <c r="AT169"/>
  <c r="AV169" s="1"/>
  <c r="S170"/>
  <c r="T170"/>
  <c r="AD170" s="1"/>
  <c r="AA170"/>
  <c r="AC170" s="1"/>
  <c r="AB170"/>
  <c r="AK170"/>
  <c r="AL170"/>
  <c r="AS170"/>
  <c r="AT170"/>
  <c r="S171"/>
  <c r="S233" s="1"/>
  <c r="T233" s="1"/>
  <c r="T171"/>
  <c r="AA171"/>
  <c r="AB171"/>
  <c r="AD171"/>
  <c r="AK171"/>
  <c r="AL171"/>
  <c r="AS171"/>
  <c r="AT171"/>
  <c r="AV171" s="1"/>
  <c r="S172"/>
  <c r="T172"/>
  <c r="AD172" s="1"/>
  <c r="AA172"/>
  <c r="AC172" s="1"/>
  <c r="AB172"/>
  <c r="AK172"/>
  <c r="AL172"/>
  <c r="AS172"/>
  <c r="AT172"/>
  <c r="AU172"/>
  <c r="S173"/>
  <c r="T173"/>
  <c r="AA173"/>
  <c r="AB173"/>
  <c r="AD173"/>
  <c r="AK173"/>
  <c r="AL173"/>
  <c r="AS173"/>
  <c r="AU173" s="1"/>
  <c r="AT173"/>
  <c r="AV173" s="1"/>
  <c r="S174"/>
  <c r="T174"/>
  <c r="AD174" s="1"/>
  <c r="AA174"/>
  <c r="AC174" s="1"/>
  <c r="AB174"/>
  <c r="AK174"/>
  <c r="AL174"/>
  <c r="AS174"/>
  <c r="AT174"/>
  <c r="S175"/>
  <c r="T175"/>
  <c r="AA175"/>
  <c r="AB175"/>
  <c r="AD175"/>
  <c r="AK175"/>
  <c r="AL175"/>
  <c r="AS175"/>
  <c r="AT175"/>
  <c r="AV175" s="1"/>
  <c r="S176"/>
  <c r="T176"/>
  <c r="AD176" s="1"/>
  <c r="AA176"/>
  <c r="AC176" s="1"/>
  <c r="AB176"/>
  <c r="AK176"/>
  <c r="AL176"/>
  <c r="AS176"/>
  <c r="AT176"/>
  <c r="AU176"/>
  <c r="S177"/>
  <c r="T177"/>
  <c r="AA177"/>
  <c r="AB177"/>
  <c r="AD177"/>
  <c r="AK177"/>
  <c r="AL177"/>
  <c r="AS177"/>
  <c r="AU177" s="1"/>
  <c r="AT177"/>
  <c r="AV177" s="1"/>
  <c r="S178"/>
  <c r="T178"/>
  <c r="AD178" s="1"/>
  <c r="AA178"/>
  <c r="AC178" s="1"/>
  <c r="AB178"/>
  <c r="AK178"/>
  <c r="AL178"/>
  <c r="AS178"/>
  <c r="AT178"/>
  <c r="S179"/>
  <c r="T179"/>
  <c r="AA179"/>
  <c r="AB179"/>
  <c r="AD179"/>
  <c r="AK179"/>
  <c r="AL179"/>
  <c r="AS179"/>
  <c r="AT179"/>
  <c r="AV179" s="1"/>
  <c r="S180"/>
  <c r="T180"/>
  <c r="AD180" s="1"/>
  <c r="AA180"/>
  <c r="AC180" s="1"/>
  <c r="AB180"/>
  <c r="AK180"/>
  <c r="AL180"/>
  <c r="AS180"/>
  <c r="AT180"/>
  <c r="AU180"/>
  <c r="S181"/>
  <c r="T181"/>
  <c r="AA181"/>
  <c r="AB181"/>
  <c r="AD181"/>
  <c r="AK181"/>
  <c r="AL181"/>
  <c r="AS181"/>
  <c r="AU181" s="1"/>
  <c r="AT181"/>
  <c r="AV181" s="1"/>
  <c r="S182"/>
  <c r="T182"/>
  <c r="AD182" s="1"/>
  <c r="AA182"/>
  <c r="AC182" s="1"/>
  <c r="AB182"/>
  <c r="AK182"/>
  <c r="AL182"/>
  <c r="AS182"/>
  <c r="AT182"/>
  <c r="S183"/>
  <c r="T183"/>
  <c r="AA183"/>
  <c r="AB183"/>
  <c r="AD183"/>
  <c r="AK183"/>
  <c r="AL183"/>
  <c r="AS183"/>
  <c r="AT183"/>
  <c r="AV183" s="1"/>
  <c r="S184"/>
  <c r="T184"/>
  <c r="AD184" s="1"/>
  <c r="AA184"/>
  <c r="AC184" s="1"/>
  <c r="AB184"/>
  <c r="AK184"/>
  <c r="AL184"/>
  <c r="AS184"/>
  <c r="AT184"/>
  <c r="AU184"/>
  <c r="S185"/>
  <c r="T185"/>
  <c r="AA185"/>
  <c r="AB185"/>
  <c r="AD185" s="1"/>
  <c r="AK185"/>
  <c r="AL185"/>
  <c r="AS185"/>
  <c r="AU185" s="1"/>
  <c r="AT185"/>
  <c r="AV185" s="1"/>
  <c r="S186"/>
  <c r="T186"/>
  <c r="AD186" s="1"/>
  <c r="AA186"/>
  <c r="AC186" s="1"/>
  <c r="AB186"/>
  <c r="AK186"/>
  <c r="AL186"/>
  <c r="AS186"/>
  <c r="AT186"/>
  <c r="S187"/>
  <c r="T187"/>
  <c r="AA187"/>
  <c r="AB187"/>
  <c r="AD187"/>
  <c r="AK187"/>
  <c r="AL187"/>
  <c r="AS187"/>
  <c r="AT187"/>
  <c r="AV187" s="1"/>
  <c r="S188"/>
  <c r="T188"/>
  <c r="AD188" s="1"/>
  <c r="AA188"/>
  <c r="AC188" s="1"/>
  <c r="AB188"/>
  <c r="AK188"/>
  <c r="AL188"/>
  <c r="AS188"/>
  <c r="AT188"/>
  <c r="AU188"/>
  <c r="S189"/>
  <c r="T189"/>
  <c r="AA189"/>
  <c r="AB189"/>
  <c r="AD189" s="1"/>
  <c r="AK189"/>
  <c r="AL189"/>
  <c r="AS189"/>
  <c r="AU189" s="1"/>
  <c r="AT189"/>
  <c r="AV189" s="1"/>
  <c r="S190"/>
  <c r="T190"/>
  <c r="AD190" s="1"/>
  <c r="AA190"/>
  <c r="AC190" s="1"/>
  <c r="AB190"/>
  <c r="AK190"/>
  <c r="AL190"/>
  <c r="AS190"/>
  <c r="AT190"/>
  <c r="S191"/>
  <c r="T191"/>
  <c r="AA191"/>
  <c r="AB191"/>
  <c r="AD191"/>
  <c r="AK191"/>
  <c r="AL191"/>
  <c r="AS191"/>
  <c r="AT191"/>
  <c r="AV191" s="1"/>
  <c r="S192"/>
  <c r="T192"/>
  <c r="AD192" s="1"/>
  <c r="AA192"/>
  <c r="AB192"/>
  <c r="AK192"/>
  <c r="AL192"/>
  <c r="AS192"/>
  <c r="AT192"/>
  <c r="AV192" s="1"/>
  <c r="AU192"/>
  <c r="S193"/>
  <c r="T193"/>
  <c r="AA193"/>
  <c r="AC193" s="1"/>
  <c r="AB193"/>
  <c r="AD193" s="1"/>
  <c r="AK193"/>
  <c r="AL193"/>
  <c r="AS193"/>
  <c r="AT193"/>
  <c r="S194"/>
  <c r="AU194" s="1"/>
  <c r="T194"/>
  <c r="AA194"/>
  <c r="AB194"/>
  <c r="AD194"/>
  <c r="AK194"/>
  <c r="AL194"/>
  <c r="AS194"/>
  <c r="AT194"/>
  <c r="AV194" s="1"/>
  <c r="S195"/>
  <c r="T195"/>
  <c r="AA195"/>
  <c r="AC195" s="1"/>
  <c r="AB195"/>
  <c r="AD195" s="1"/>
  <c r="AK195"/>
  <c r="AL195"/>
  <c r="AS195"/>
  <c r="AT195"/>
  <c r="S196"/>
  <c r="T196"/>
  <c r="AD196" s="1"/>
  <c r="AA196"/>
  <c r="AC196" s="1"/>
  <c r="AB196"/>
  <c r="AK196"/>
  <c r="AU196" s="1"/>
  <c r="AL196"/>
  <c r="AS196"/>
  <c r="AT196"/>
  <c r="S197"/>
  <c r="T197"/>
  <c r="AA197"/>
  <c r="AB197"/>
  <c r="AD197" s="1"/>
  <c r="AK197"/>
  <c r="AL197"/>
  <c r="AS197"/>
  <c r="AU197" s="1"/>
  <c r="AT197"/>
  <c r="S198"/>
  <c r="T198"/>
  <c r="AA198"/>
  <c r="AC198" s="1"/>
  <c r="AB198"/>
  <c r="AD198"/>
  <c r="AK198"/>
  <c r="AL198"/>
  <c r="AS198"/>
  <c r="AT198"/>
  <c r="S199"/>
  <c r="T199"/>
  <c r="AA199"/>
  <c r="AB199"/>
  <c r="AD199"/>
  <c r="AK199"/>
  <c r="AL199"/>
  <c r="AS199"/>
  <c r="AT199"/>
  <c r="AV199" s="1"/>
  <c r="S200"/>
  <c r="AU200" s="1"/>
  <c r="T200"/>
  <c r="AA200"/>
  <c r="AB200"/>
  <c r="AD200"/>
  <c r="AK200"/>
  <c r="AL200"/>
  <c r="AS200"/>
  <c r="AT200"/>
  <c r="AV200" s="1"/>
  <c r="S201"/>
  <c r="T201"/>
  <c r="AA201"/>
  <c r="AC201" s="1"/>
  <c r="AB201"/>
  <c r="AD201" s="1"/>
  <c r="AK201"/>
  <c r="AL201"/>
  <c r="AS201"/>
  <c r="AT201"/>
  <c r="S202"/>
  <c r="AU202" s="1"/>
  <c r="T202"/>
  <c r="AA202"/>
  <c r="AB202"/>
  <c r="AD202"/>
  <c r="AK202"/>
  <c r="AL202"/>
  <c r="AS202"/>
  <c r="AT202"/>
  <c r="AV202" s="1"/>
  <c r="S203"/>
  <c r="T203"/>
  <c r="AA203"/>
  <c r="AC203" s="1"/>
  <c r="AB203"/>
  <c r="AD203" s="1"/>
  <c r="AK203"/>
  <c r="AL203"/>
  <c r="AS203"/>
  <c r="AT203"/>
  <c r="S204"/>
  <c r="T204"/>
  <c r="AD204" s="1"/>
  <c r="AA204"/>
  <c r="AC204" s="1"/>
  <c r="AB204"/>
  <c r="AK204"/>
  <c r="AL204"/>
  <c r="AS204"/>
  <c r="AT204"/>
  <c r="AU204"/>
  <c r="S205"/>
  <c r="T205"/>
  <c r="AA205"/>
  <c r="AB205"/>
  <c r="AD205" s="1"/>
  <c r="AK205"/>
  <c r="AL205"/>
  <c r="AS205"/>
  <c r="AU205" s="1"/>
  <c r="AT205"/>
  <c r="S206"/>
  <c r="T206"/>
  <c r="AA206"/>
  <c r="AC206" s="1"/>
  <c r="AB206"/>
  <c r="AD206"/>
  <c r="AK206"/>
  <c r="AL206"/>
  <c r="AS206"/>
  <c r="AT206"/>
  <c r="S207"/>
  <c r="T207"/>
  <c r="AA207"/>
  <c r="AB207"/>
  <c r="AD207"/>
  <c r="AK207"/>
  <c r="AL207"/>
  <c r="AS207"/>
  <c r="AT207"/>
  <c r="AV207" s="1"/>
  <c r="S208"/>
  <c r="AU208" s="1"/>
  <c r="T208"/>
  <c r="AA208"/>
  <c r="AB208"/>
  <c r="AD208"/>
  <c r="AK208"/>
  <c r="AL208"/>
  <c r="AS208"/>
  <c r="AT208"/>
  <c r="AV208" s="1"/>
  <c r="S209"/>
  <c r="T209"/>
  <c r="AA209"/>
  <c r="AC209" s="1"/>
  <c r="AB209"/>
  <c r="AD209" s="1"/>
  <c r="AK209"/>
  <c r="AL209"/>
  <c r="AS209"/>
  <c r="AT209"/>
  <c r="S210"/>
  <c r="AU210" s="1"/>
  <c r="T210"/>
  <c r="AA210"/>
  <c r="AB210"/>
  <c r="AD210"/>
  <c r="AK210"/>
  <c r="AL210"/>
  <c r="AS210"/>
  <c r="AT210"/>
  <c r="AV210" s="1"/>
  <c r="S211"/>
  <c r="T211"/>
  <c r="AA211"/>
  <c r="AC211" s="1"/>
  <c r="AB211"/>
  <c r="AD211" s="1"/>
  <c r="AK211"/>
  <c r="AL211"/>
  <c r="AS211"/>
  <c r="AT211"/>
  <c r="S212"/>
  <c r="T212"/>
  <c r="AD212" s="1"/>
  <c r="AA212"/>
  <c r="AC212" s="1"/>
  <c r="AB212"/>
  <c r="AK212"/>
  <c r="AU212" s="1"/>
  <c r="AL212"/>
  <c r="AS212"/>
  <c r="AT212"/>
  <c r="S213"/>
  <c r="T213"/>
  <c r="AA213"/>
  <c r="AB213"/>
  <c r="AD213" s="1"/>
  <c r="AK213"/>
  <c r="AL213"/>
  <c r="AS213"/>
  <c r="AU213" s="1"/>
  <c r="AT213"/>
  <c r="S214"/>
  <c r="T214"/>
  <c r="AA214"/>
  <c r="AC214" s="1"/>
  <c r="AB214"/>
  <c r="AD214"/>
  <c r="AK214"/>
  <c r="AL214"/>
  <c r="AS214"/>
  <c r="AT214"/>
  <c r="S215"/>
  <c r="T215"/>
  <c r="AA215"/>
  <c r="AB215"/>
  <c r="AD215"/>
  <c r="AK215"/>
  <c r="AL215"/>
  <c r="AS215"/>
  <c r="AT215"/>
  <c r="AV215" s="1"/>
  <c r="S216"/>
  <c r="AU216" s="1"/>
  <c r="T216"/>
  <c r="AA216"/>
  <c r="AB216"/>
  <c r="AD216"/>
  <c r="AK216"/>
  <c r="AL216"/>
  <c r="AS216"/>
  <c r="AT216"/>
  <c r="AV216" s="1"/>
  <c r="S217"/>
  <c r="T217"/>
  <c r="AA217"/>
  <c r="AC217" s="1"/>
  <c r="AB217"/>
  <c r="AD217" s="1"/>
  <c r="AK217"/>
  <c r="AL217"/>
  <c r="AS217"/>
  <c r="AT217"/>
  <c r="S218"/>
  <c r="AU218" s="1"/>
  <c r="T218"/>
  <c r="AA218"/>
  <c r="AB218"/>
  <c r="AD218"/>
  <c r="AK218"/>
  <c r="AL218"/>
  <c r="AS218"/>
  <c r="AT218"/>
  <c r="AV218" s="1"/>
  <c r="S219"/>
  <c r="T219"/>
  <c r="AA219"/>
  <c r="AC219" s="1"/>
  <c r="AB219"/>
  <c r="AD219" s="1"/>
  <c r="AK219"/>
  <c r="AL219"/>
  <c r="AS219"/>
  <c r="AT219"/>
  <c r="S220"/>
  <c r="T220"/>
  <c r="AD220" s="1"/>
  <c r="AA220"/>
  <c r="AC220" s="1"/>
  <c r="AB220"/>
  <c r="AK220"/>
  <c r="AL220"/>
  <c r="AS220"/>
  <c r="AU220" s="1"/>
  <c r="AT220"/>
  <c r="S221"/>
  <c r="AU221" s="1"/>
  <c r="T221"/>
  <c r="AA221"/>
  <c r="AB221"/>
  <c r="AD221"/>
  <c r="AK221"/>
  <c r="AL221"/>
  <c r="AS221"/>
  <c r="AT221"/>
  <c r="AV221" s="1"/>
  <c r="S222"/>
  <c r="T222"/>
  <c r="AA222"/>
  <c r="AC222" s="1"/>
  <c r="AB222"/>
  <c r="AK222"/>
  <c r="AL222"/>
  <c r="AS222"/>
  <c r="AU222" s="1"/>
  <c r="AT222"/>
  <c r="AV222" s="1"/>
  <c r="S223"/>
  <c r="T223"/>
  <c r="AD223" s="1"/>
  <c r="AA223"/>
  <c r="AC223" s="1"/>
  <c r="AB223"/>
  <c r="AK223"/>
  <c r="AL223"/>
  <c r="AS223"/>
  <c r="AU223" s="1"/>
  <c r="AT223"/>
  <c r="S224"/>
  <c r="T224"/>
  <c r="AD224" s="1"/>
  <c r="AA224"/>
  <c r="AB224"/>
  <c r="AK224"/>
  <c r="AU224" s="1"/>
  <c r="AL224"/>
  <c r="AS224"/>
  <c r="AT224"/>
  <c r="S225"/>
  <c r="T225"/>
  <c r="AA225"/>
  <c r="AB225"/>
  <c r="AK225"/>
  <c r="AL225"/>
  <c r="AS225"/>
  <c r="AT225"/>
  <c r="AV225" s="1"/>
  <c r="AU225"/>
  <c r="S226"/>
  <c r="T226"/>
  <c r="AA226"/>
  <c r="AC226" s="1"/>
  <c r="AB226"/>
  <c r="AK226"/>
  <c r="AL226"/>
  <c r="AS226"/>
  <c r="AU226" s="1"/>
  <c r="AT226"/>
  <c r="AV226" s="1"/>
  <c r="S227"/>
  <c r="T227"/>
  <c r="AD227" s="1"/>
  <c r="AA227"/>
  <c r="AC227" s="1"/>
  <c r="AB227"/>
  <c r="AK227"/>
  <c r="AL227"/>
  <c r="AS227"/>
  <c r="AU227" s="1"/>
  <c r="AT227"/>
  <c r="S228"/>
  <c r="AU228" s="1"/>
  <c r="T228"/>
  <c r="AA228"/>
  <c r="AB228"/>
  <c r="AD228"/>
  <c r="AK228"/>
  <c r="AL228"/>
  <c r="AS228"/>
  <c r="AT228"/>
  <c r="AV228" s="1"/>
  <c r="S229"/>
  <c r="T229"/>
  <c r="AA229"/>
  <c r="AC229" s="1"/>
  <c r="AB229"/>
  <c r="AK229"/>
  <c r="AL229"/>
  <c r="AS229"/>
  <c r="AU229" s="1"/>
  <c r="AT229"/>
  <c r="AV229" s="1"/>
  <c r="S230"/>
  <c r="T230"/>
  <c r="AD230" s="1"/>
  <c r="AA230"/>
  <c r="AC230" s="1"/>
  <c r="AB230"/>
  <c r="AK230"/>
  <c r="AU230" s="1"/>
  <c r="AL230"/>
  <c r="AS230"/>
  <c r="AT230"/>
  <c r="L233"/>
  <c r="M233"/>
  <c r="O233"/>
  <c r="P233"/>
  <c r="Q233"/>
  <c r="R233" s="1"/>
  <c r="U233"/>
  <c r="W233"/>
  <c r="X233" s="1"/>
  <c r="Y233"/>
  <c r="Z233" s="1"/>
  <c r="AE233"/>
  <c r="AG233"/>
  <c r="AH233" s="1"/>
  <c r="AI233"/>
  <c r="AJ233" s="1"/>
  <c r="AM233"/>
  <c r="AN233" s="1"/>
  <c r="AO233"/>
  <c r="AP233" s="1"/>
  <c r="AQ233"/>
  <c r="AR233" s="1"/>
  <c r="AE237"/>
  <c r="AR237"/>
  <c r="AE239"/>
  <c r="AR239"/>
  <c r="AS233" l="1"/>
  <c r="AT233" s="1"/>
  <c r="AK233"/>
  <c r="AL233" s="1"/>
  <c r="AA233"/>
  <c r="AB233" s="1"/>
  <c r="N233"/>
  <c r="AC228"/>
  <c r="AV227"/>
  <c r="AD225"/>
  <c r="AV219"/>
  <c r="AC218"/>
  <c r="AU217"/>
  <c r="AC215"/>
  <c r="AV214"/>
  <c r="AV211"/>
  <c r="AC210"/>
  <c r="AU209"/>
  <c r="AC207"/>
  <c r="AV206"/>
  <c r="AV203"/>
  <c r="AC202"/>
  <c r="AU201"/>
  <c r="AC199"/>
  <c r="AV198"/>
  <c r="AV195"/>
  <c r="AC194"/>
  <c r="AU193"/>
  <c r="AC191"/>
  <c r="AF233"/>
  <c r="V233"/>
  <c r="AV230"/>
  <c r="AD229"/>
  <c r="AD226"/>
  <c r="AC225"/>
  <c r="AV224"/>
  <c r="AD222"/>
  <c r="AV217"/>
  <c r="AC216"/>
  <c r="AU215"/>
  <c r="AU214"/>
  <c r="AC213"/>
  <c r="AV212"/>
  <c r="AV209"/>
  <c r="AC208"/>
  <c r="AU207"/>
  <c r="AU206"/>
  <c r="AC205"/>
  <c r="AV204"/>
  <c r="AV201"/>
  <c r="AC200"/>
  <c r="AU199"/>
  <c r="AU198"/>
  <c r="AC197"/>
  <c r="AV196"/>
  <c r="AV193"/>
  <c r="AC192"/>
  <c r="AU191"/>
  <c r="AU190"/>
  <c r="AU187"/>
  <c r="AU186"/>
  <c r="AU183"/>
  <c r="AU182"/>
  <c r="AU179"/>
  <c r="AU178"/>
  <c r="AU175"/>
  <c r="AU174"/>
  <c r="AU233" s="1"/>
  <c r="AV233" s="1"/>
  <c r="AU171"/>
  <c r="AU170"/>
  <c r="AU219"/>
  <c r="AV213"/>
  <c r="AU211"/>
  <c r="AV205"/>
  <c r="AU203"/>
  <c r="AV197"/>
  <c r="AU195"/>
  <c r="AV165"/>
  <c r="AV163"/>
  <c r="AV161"/>
  <c r="AV159"/>
  <c r="AV157"/>
  <c r="AV155"/>
  <c r="AV153"/>
  <c r="AV151"/>
  <c r="AV149"/>
  <c r="AV147"/>
  <c r="AV145"/>
  <c r="AV143"/>
  <c r="AV141"/>
  <c r="AV139"/>
  <c r="AV137"/>
  <c r="AV135"/>
  <c r="AV133"/>
  <c r="AV131"/>
  <c r="AV129"/>
  <c r="AV127"/>
  <c r="AV125"/>
  <c r="AV123"/>
  <c r="AV121"/>
  <c r="AV119"/>
  <c r="AV117"/>
  <c r="AV115"/>
  <c r="AV113"/>
  <c r="AV111"/>
  <c r="AV109"/>
  <c r="AV107"/>
  <c r="AV105"/>
  <c r="AV103"/>
  <c r="AV101"/>
  <c r="AV99"/>
  <c r="AV97"/>
  <c r="AV95"/>
  <c r="AV93"/>
  <c r="AV91"/>
  <c r="AV89"/>
  <c r="AV87"/>
  <c r="AV85"/>
  <c r="AV83"/>
  <c r="AV81"/>
  <c r="AV79"/>
  <c r="AV77"/>
  <c r="AV75"/>
  <c r="AV73"/>
  <c r="AV71"/>
  <c r="AV69"/>
  <c r="AV67"/>
  <c r="AV65"/>
  <c r="AV63"/>
  <c r="AV61"/>
  <c r="AV59"/>
  <c r="AV57"/>
  <c r="AV55"/>
  <c r="AV53"/>
  <c r="AV51"/>
  <c r="AV49"/>
  <c r="AV47"/>
  <c r="AV45"/>
  <c r="AV43"/>
  <c r="AV41"/>
  <c r="AV39"/>
  <c r="AV37"/>
  <c r="AV35"/>
  <c r="AV33"/>
  <c r="AV29"/>
  <c r="AV27"/>
  <c r="AV25"/>
  <c r="AV23"/>
  <c r="AV21"/>
  <c r="AC224"/>
  <c r="AV223"/>
  <c r="AC221"/>
  <c r="AV220"/>
  <c r="AV31"/>
  <c r="AC18"/>
  <c r="AV190"/>
  <c r="AC189"/>
  <c r="AV188"/>
  <c r="AC187"/>
  <c r="AV186"/>
  <c r="AC185"/>
  <c r="AV184"/>
  <c r="AC183"/>
  <c r="AV182"/>
  <c r="AC181"/>
  <c r="AV180"/>
  <c r="AC179"/>
  <c r="AV178"/>
  <c r="AC177"/>
  <c r="AV176"/>
  <c r="AC175"/>
  <c r="AV174"/>
  <c r="AC173"/>
  <c r="AV172"/>
  <c r="AC171"/>
  <c r="AV170"/>
  <c r="AC169"/>
  <c r="AV168"/>
  <c r="AC167"/>
  <c r="AV166"/>
  <c r="AC165"/>
  <c r="AV164"/>
  <c r="AC163"/>
  <c r="AV162"/>
  <c r="AC161"/>
  <c r="AV160"/>
  <c r="AC159"/>
  <c r="AV158"/>
  <c r="AC157"/>
  <c r="AV156"/>
  <c r="AC155"/>
  <c r="AV154"/>
  <c r="AC153"/>
  <c r="AV152"/>
  <c r="AC151"/>
  <c r="AV150"/>
  <c r="AC149"/>
  <c r="AV148"/>
  <c r="AC147"/>
  <c r="AV146"/>
  <c r="AC145"/>
  <c r="AV144"/>
  <c r="AC143"/>
  <c r="AV142"/>
  <c r="AC141"/>
  <c r="AV140"/>
  <c r="AC139"/>
  <c r="AV138"/>
  <c r="AC137"/>
  <c r="AV136"/>
  <c r="AC135"/>
  <c r="AV134"/>
  <c r="AC133"/>
  <c r="AV132"/>
  <c r="AC131"/>
  <c r="AV130"/>
  <c r="AC129"/>
  <c r="AV128"/>
  <c r="AC127"/>
  <c r="AV126"/>
  <c r="AC125"/>
  <c r="AV124"/>
  <c r="AC123"/>
  <c r="AV122"/>
  <c r="AC121"/>
  <c r="AV120"/>
  <c r="AC119"/>
  <c r="AV118"/>
  <c r="AC117"/>
  <c r="AV116"/>
  <c r="AC115"/>
  <c r="AV114"/>
  <c r="AC113"/>
  <c r="AV112"/>
  <c r="AC111"/>
  <c r="AV110"/>
  <c r="AC109"/>
  <c r="AV108"/>
  <c r="AC107"/>
  <c r="AV106"/>
  <c r="AC105"/>
  <c r="AV104"/>
  <c r="AC103"/>
  <c r="AV102"/>
  <c r="AC101"/>
  <c r="AV100"/>
  <c r="AC99"/>
  <c r="AV98"/>
  <c r="AC97"/>
  <c r="AV96"/>
  <c r="AC95"/>
  <c r="AV94"/>
  <c r="AC93"/>
  <c r="AV92"/>
  <c r="AC91"/>
  <c r="AV90"/>
  <c r="AC89"/>
  <c r="AV88"/>
  <c r="AC87"/>
  <c r="AV86"/>
  <c r="AC85"/>
  <c r="AV84"/>
  <c r="AC83"/>
  <c r="AV82"/>
  <c r="AC81"/>
  <c r="AV80"/>
  <c r="AC79"/>
  <c r="AV78"/>
  <c r="AC77"/>
  <c r="AV76"/>
  <c r="AC75"/>
  <c r="AV74"/>
  <c r="AC73"/>
  <c r="AV72"/>
  <c r="AC71"/>
  <c r="AV70"/>
  <c r="AC69"/>
  <c r="AV68"/>
  <c r="AC67"/>
  <c r="AV66"/>
  <c r="AC65"/>
  <c r="AV64"/>
  <c r="AC63"/>
  <c r="AV62"/>
  <c r="AC61"/>
  <c r="AV60"/>
  <c r="AC59"/>
  <c r="AV58"/>
  <c r="AC57"/>
  <c r="AV56"/>
  <c r="AC55"/>
  <c r="AV54"/>
  <c r="AC53"/>
  <c r="AV52"/>
  <c r="AC51"/>
  <c r="AV50"/>
  <c r="AC49"/>
  <c r="AV48"/>
  <c r="AC47"/>
  <c r="AV46"/>
  <c r="AC45"/>
  <c r="AV44"/>
  <c r="AC43"/>
  <c r="AV42"/>
  <c r="AC41"/>
  <c r="AV40"/>
  <c r="AC39"/>
  <c r="AV38"/>
  <c r="AC37"/>
  <c r="AV36"/>
  <c r="AC35"/>
  <c r="AV34"/>
  <c r="AC33"/>
  <c r="AV32"/>
  <c r="AV30"/>
  <c r="AC29"/>
  <c r="AV28"/>
  <c r="AC27"/>
  <c r="AV26"/>
  <c r="AC25"/>
  <c r="AV24"/>
  <c r="AC23"/>
  <c r="AV22"/>
  <c r="AC21"/>
  <c r="AV20"/>
  <c r="AC233"/>
  <c r="AD233" s="1"/>
</calcChain>
</file>

<file path=xl/sharedStrings.xml><?xml version="1.0" encoding="utf-8"?>
<sst xmlns="http://schemas.openxmlformats.org/spreadsheetml/2006/main" count="3065" uniqueCount="81">
  <si>
    <t/>
  </si>
  <si>
    <t>Tertip Düzeyinde</t>
  </si>
  <si>
    <t>AdSoyadSol</t>
  </si>
  <si>
    <t>AUnvanSol</t>
  </si>
  <si>
    <t>AdSoyadSag</t>
  </si>
  <si>
    <t>UnvanSag</t>
  </si>
  <si>
    <t>Yıl:</t>
  </si>
  <si>
    <t>Kurum: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</si>
  <si>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</si>
  <si>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</si>
  <si>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</si>
  <si>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</si>
  <si>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</si>
  <si>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</si>
  <si>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</si>
  <si>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</si>
  <si>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</si>
  <si>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</si>
  <si>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</si>
  <si>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</si>
  <si>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</si>
  <si>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</si>
  <si>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</si>
  <si>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</si>
  <si>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</si>
  <si>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</si>
  <si>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</si>
  <si>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KURUMSAL KOD</t>
  </si>
  <si>
    <t>FONKSİYONEL KOD</t>
  </si>
  <si>
    <t xml:space="preserve">FİN. TİPİ </t>
  </si>
  <si>
    <t>EKO. KOD</t>
  </si>
  <si>
    <t>YILI BAŞLANGIÇ ÖDENEĞİ</t>
  </si>
  <si>
    <t>I</t>
  </si>
  <si>
    <t>II</t>
  </si>
  <si>
    <t>III</t>
  </si>
  <si>
    <t>IV</t>
  </si>
  <si>
    <t>Miktar</t>
  </si>
  <si>
    <t>Oran</t>
  </si>
  <si>
    <t>TOPLAM</t>
  </si>
  <si>
    <t>5018 sayılı Kanunun 20 nci maddesi gereğince vize edilmiştir.</t>
  </si>
  <si>
    <t xml:space="preserve">38.54 - GALATASARAY ÜNİVERSİTESİ </t>
  </si>
  <si>
    <t>Daire Başkanı</t>
  </si>
  <si>
    <t xml:space="preserve"> YILI AYRINTILI FİNANSMAN PROGRAMI</t>
  </si>
  <si>
    <t>Ek-2c</t>
  </si>
  <si>
    <t>38</t>
  </si>
  <si>
    <t>54</t>
  </si>
  <si>
    <t>04</t>
  </si>
  <si>
    <t>00</t>
  </si>
  <si>
    <t>09</t>
  </si>
  <si>
    <t>4</t>
  </si>
  <si>
    <t>1</t>
  </si>
  <si>
    <t>2</t>
  </si>
  <si>
    <t>01</t>
  </si>
  <si>
    <t>02</t>
  </si>
  <si>
    <t>03</t>
  </si>
  <si>
    <t>3</t>
  </si>
  <si>
    <t>5</t>
  </si>
  <si>
    <t>7</t>
  </si>
  <si>
    <t>32</t>
  </si>
  <si>
    <t>60</t>
  </si>
  <si>
    <t>76</t>
  </si>
  <si>
    <t>06</t>
  </si>
  <si>
    <t>39</t>
  </si>
  <si>
    <t>43</t>
  </si>
  <si>
    <t>52</t>
  </si>
  <si>
    <t>83</t>
  </si>
  <si>
    <t>07</t>
  </si>
  <si>
    <t>59</t>
  </si>
  <si>
    <t>8</t>
  </si>
  <si>
    <t>87</t>
  </si>
  <si>
    <t>88</t>
  </si>
  <si>
    <t>9</t>
  </si>
  <si>
    <t>6</t>
  </si>
  <si>
    <t>05</t>
  </si>
  <si>
    <t>10</t>
  </si>
  <si>
    <t>08</t>
  </si>
  <si>
    <t>0</t>
  </si>
  <si>
    <t>11</t>
  </si>
  <si>
    <t>12</t>
  </si>
  <si>
    <t>51</t>
  </si>
  <si>
    <t>70</t>
  </si>
</sst>
</file>

<file path=xl/styles.xml><?xml version="1.0" encoding="utf-8"?>
<styleSheet xmlns="http://schemas.openxmlformats.org/spreadsheetml/2006/main">
  <fonts count="15">
    <font>
      <sz val="10"/>
      <name val="Arial Tur"/>
      <charset val="162"/>
    </font>
    <font>
      <sz val="10"/>
      <name val="Arial Tur"/>
      <charset val="162"/>
    </font>
    <font>
      <b/>
      <sz val="10"/>
      <name val="Tahoma"/>
      <family val="2"/>
      <charset val="162"/>
    </font>
    <font>
      <b/>
      <sz val="10"/>
      <color indexed="8"/>
      <name val="Tahoma"/>
      <family val="2"/>
      <charset val="162"/>
    </font>
    <font>
      <b/>
      <sz val="12"/>
      <color indexed="8"/>
      <name val="Tahoma"/>
      <family val="2"/>
      <charset val="162"/>
    </font>
    <font>
      <b/>
      <sz val="12"/>
      <name val="Tahoma"/>
      <family val="2"/>
      <charset val="162"/>
    </font>
    <font>
      <sz val="10"/>
      <color indexed="8"/>
      <name val="Tahoma"/>
      <family val="2"/>
      <charset val="162"/>
    </font>
    <font>
      <b/>
      <sz val="11"/>
      <name val="Tahoma"/>
      <family val="2"/>
      <charset val="162"/>
    </font>
    <font>
      <b/>
      <sz val="10"/>
      <name val="Arial Tur"/>
      <charset val="162"/>
    </font>
    <font>
      <b/>
      <sz val="14"/>
      <name val="Arial Tur"/>
      <charset val="162"/>
    </font>
    <font>
      <b/>
      <sz val="12"/>
      <name val="Arial Tur"/>
      <charset val="162"/>
    </font>
    <font>
      <sz val="14"/>
      <name val="Arial Tur"/>
      <charset val="162"/>
    </font>
    <font>
      <sz val="12"/>
      <name val="Tahoma"/>
      <family val="2"/>
      <charset val="162"/>
    </font>
    <font>
      <sz val="12"/>
      <name val="Arial Tur"/>
      <charset val="162"/>
    </font>
    <font>
      <sz val="14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</cellStyleXfs>
  <cellXfs count="101">
    <xf numFmtId="0" fontId="0" fillId="0" borderId="0" xfId="0"/>
    <xf numFmtId="0" fontId="0" fillId="0" borderId="0" xfId="0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2" xfId="2" applyFont="1" applyBorder="1" applyAlignment="1">
      <alignment horizontal="center" vertical="center"/>
    </xf>
    <xf numFmtId="0" fontId="3" fillId="0" borderId="2" xfId="2" applyFont="1" applyBorder="1" applyAlignment="1">
      <alignment vertical="center"/>
    </xf>
    <xf numFmtId="2" fontId="6" fillId="0" borderId="3" xfId="2" applyNumberFormat="1" applyFont="1" applyBorder="1" applyAlignment="1">
      <alignment horizontal="right" vertical="center" wrapText="1"/>
    </xf>
    <xf numFmtId="2" fontId="3" fillId="0" borderId="4" xfId="2" applyNumberFormat="1" applyFont="1" applyBorder="1" applyAlignment="1">
      <alignment horizontal="right" vertical="center" wrapText="1"/>
    </xf>
    <xf numFmtId="2" fontId="6" fillId="0" borderId="5" xfId="2" applyNumberFormat="1" applyFont="1" applyBorder="1" applyAlignment="1">
      <alignment horizontal="right" vertical="center" wrapText="1"/>
    </xf>
    <xf numFmtId="4" fontId="7" fillId="0" borderId="3" xfId="0" applyNumberFormat="1" applyFont="1" applyBorder="1" applyAlignment="1">
      <alignment vertical="center"/>
    </xf>
    <xf numFmtId="0" fontId="3" fillId="0" borderId="6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3"/>
    <xf numFmtId="0" fontId="1" fillId="0" borderId="0" xfId="3" applyAlignment="1">
      <alignment horizontal="center" vertical="center"/>
    </xf>
    <xf numFmtId="0" fontId="8" fillId="0" borderId="0" xfId="3" applyFont="1" applyAlignment="1">
      <alignment vertical="center"/>
    </xf>
    <xf numFmtId="0" fontId="1" fillId="0" borderId="0" xfId="3" applyAlignment="1">
      <alignment vertical="center"/>
    </xf>
    <xf numFmtId="0" fontId="9" fillId="0" borderId="0" xfId="3" applyFont="1" applyAlignment="1">
      <alignment vertical="center"/>
    </xf>
    <xf numFmtId="0" fontId="9" fillId="0" borderId="0" xfId="3" applyFont="1" applyAlignment="1">
      <alignment horizontal="center" vertical="center"/>
    </xf>
    <xf numFmtId="0" fontId="10" fillId="0" borderId="0" xfId="3" applyFont="1" applyAlignment="1">
      <alignment vertical="center"/>
    </xf>
    <xf numFmtId="0" fontId="11" fillId="0" borderId="0" xfId="3" applyFont="1" applyAlignment="1">
      <alignment horizontal="center" vertical="center"/>
    </xf>
    <xf numFmtId="0" fontId="11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3" fontId="1" fillId="0" borderId="0" xfId="3" applyNumberFormat="1"/>
    <xf numFmtId="3" fontId="2" fillId="0" borderId="0" xfId="3" applyNumberFormat="1" applyFont="1" applyAlignment="1">
      <alignment vertical="center"/>
    </xf>
    <xf numFmtId="3" fontId="5" fillId="0" borderId="0" xfId="3" applyNumberFormat="1" applyFont="1" applyAlignment="1">
      <alignment vertical="center"/>
    </xf>
    <xf numFmtId="3" fontId="10" fillId="0" borderId="0" xfId="3" applyNumberFormat="1" applyFont="1" applyAlignment="1">
      <alignment vertical="center"/>
    </xf>
    <xf numFmtId="3" fontId="11" fillId="0" borderId="0" xfId="3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3" fillId="0" borderId="2" xfId="1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8" xfId="2" applyNumberFormat="1" applyFont="1" applyBorder="1" applyAlignment="1">
      <alignment horizontal="center" vertical="center" wrapText="1"/>
    </xf>
    <xf numFmtId="3" fontId="6" fillId="0" borderId="12" xfId="1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vertical="center"/>
    </xf>
    <xf numFmtId="3" fontId="3" fillId="0" borderId="9" xfId="2" applyNumberFormat="1" applyFont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vertical="center"/>
    </xf>
    <xf numFmtId="3" fontId="3" fillId="0" borderId="7" xfId="2" applyNumberFormat="1" applyFont="1" applyBorder="1" applyAlignment="1">
      <alignment horizontal="right" vertical="center" wrapText="1"/>
    </xf>
    <xf numFmtId="3" fontId="7" fillId="0" borderId="7" xfId="0" applyNumberFormat="1" applyFont="1" applyBorder="1" applyAlignment="1">
      <alignment vertical="center"/>
    </xf>
    <xf numFmtId="3" fontId="9" fillId="0" borderId="0" xfId="3" applyNumberFormat="1" applyFont="1" applyAlignment="1">
      <alignment vertical="center"/>
    </xf>
    <xf numFmtId="3" fontId="3" fillId="0" borderId="13" xfId="2" applyNumberFormat="1" applyFont="1" applyBorder="1" applyAlignment="1">
      <alignment horizontal="center" vertical="center" wrapText="1"/>
    </xf>
    <xf numFmtId="3" fontId="3" fillId="0" borderId="12" xfId="2" applyNumberFormat="1" applyFont="1" applyBorder="1" applyAlignment="1">
      <alignment horizontal="right" vertical="center" wrapText="1"/>
    </xf>
    <xf numFmtId="0" fontId="1" fillId="0" borderId="0" xfId="3" applyFont="1"/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0" xfId="0" applyNumberFormat="1" applyFont="1" applyAlignment="1"/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NumberFormat="1" applyFont="1" applyAlignment="1">
      <alignment vertical="center"/>
    </xf>
    <xf numFmtId="1" fontId="3" fillId="0" borderId="11" xfId="2" applyNumberFormat="1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3" fillId="0" borderId="18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9" xfId="2" applyFont="1" applyBorder="1" applyAlignment="1">
      <alignment horizontal="center" vertical="center" wrapText="1"/>
    </xf>
    <xf numFmtId="0" fontId="3" fillId="0" borderId="20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21" xfId="2" applyFont="1" applyBorder="1" applyAlignment="1">
      <alignment horizontal="center" vertical="center" wrapText="1"/>
    </xf>
    <xf numFmtId="0" fontId="3" fillId="0" borderId="22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8" fillId="0" borderId="0" xfId="3" applyFont="1" applyBorder="1" applyAlignment="1">
      <alignment horizontal="left"/>
    </xf>
    <xf numFmtId="0" fontId="3" fillId="0" borderId="23" xfId="2" applyFont="1" applyBorder="1" applyAlignment="1">
      <alignment horizontal="center" vertical="center" wrapText="1"/>
    </xf>
    <xf numFmtId="0" fontId="3" fillId="0" borderId="24" xfId="2" applyFont="1" applyBorder="1" applyAlignment="1">
      <alignment horizontal="center" vertical="center" wrapText="1"/>
    </xf>
    <xf numFmtId="0" fontId="3" fillId="0" borderId="25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26" xfId="2" applyFont="1" applyBorder="1" applyAlignment="1">
      <alignment horizontal="center" vertical="center" wrapText="1"/>
    </xf>
    <xf numFmtId="0" fontId="3" fillId="0" borderId="27" xfId="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3" fontId="3" fillId="0" borderId="17" xfId="2" applyNumberFormat="1" applyFont="1" applyBorder="1" applyAlignment="1">
      <alignment horizontal="center" vertical="center" wrapText="1"/>
    </xf>
    <xf numFmtId="3" fontId="3" fillId="0" borderId="28" xfId="2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9"/>
  <sheetViews>
    <sheetView tabSelected="1" topLeftCell="A2" zoomScale="75" workbookViewId="0"/>
  </sheetViews>
  <sheetFormatPr defaultRowHeight="12.75"/>
  <cols>
    <col min="1" max="3" width="6.140625" style="7" bestFit="1" customWidth="1"/>
    <col min="4" max="4" width="6.140625" style="8" bestFit="1" customWidth="1"/>
    <col min="5" max="8" width="6.140625" style="1" bestFit="1" customWidth="1"/>
    <col min="9" max="9" width="5.28515625" style="1" bestFit="1" customWidth="1"/>
    <col min="10" max="11" width="6.140625" style="1" bestFit="1" customWidth="1"/>
    <col min="12" max="12" width="17.140625" style="43" bestFit="1" customWidth="1"/>
    <col min="13" max="13" width="17.7109375" style="43" bestFit="1" customWidth="1"/>
    <col min="14" max="14" width="6.7109375" style="1" bestFit="1" customWidth="1"/>
    <col min="15" max="15" width="18.140625" style="43" bestFit="1" customWidth="1"/>
    <col min="16" max="16" width="6.7109375" style="1" bestFit="1" customWidth="1"/>
    <col min="17" max="17" width="18.28515625" style="43" bestFit="1" customWidth="1"/>
    <col min="18" max="18" width="6.7109375" style="1" bestFit="1" customWidth="1"/>
    <col min="19" max="19" width="18.42578125" style="43" bestFit="1" customWidth="1"/>
    <col min="20" max="20" width="7.140625" style="1" bestFit="1" customWidth="1"/>
    <col min="21" max="21" width="18.28515625" style="43" bestFit="1" customWidth="1"/>
    <col min="22" max="22" width="6.7109375" style="1" bestFit="1" customWidth="1"/>
    <col min="23" max="23" width="18.42578125" style="43" bestFit="1" customWidth="1"/>
    <col min="24" max="24" width="7.140625" style="1" bestFit="1" customWidth="1"/>
    <col min="25" max="25" width="18.42578125" style="43" bestFit="1" customWidth="1"/>
    <col min="26" max="26" width="6.7109375" style="1" bestFit="1" customWidth="1"/>
    <col min="27" max="27" width="18.42578125" style="43" bestFit="1" customWidth="1"/>
    <col min="28" max="28" width="7.28515625" style="1" bestFit="1" customWidth="1"/>
    <col min="29" max="29" width="18.42578125" style="43" bestFit="1" customWidth="1"/>
    <col min="30" max="30" width="7.28515625" style="1" bestFit="1" customWidth="1"/>
    <col min="31" max="31" width="18.140625" style="43" bestFit="1" customWidth="1"/>
    <col min="32" max="32" width="6.7109375" style="1" bestFit="1" customWidth="1"/>
    <col min="33" max="33" width="18.140625" style="43" bestFit="1" customWidth="1"/>
    <col min="34" max="34" width="6.7109375" style="1" bestFit="1" customWidth="1"/>
    <col min="35" max="35" width="17.85546875" style="43" bestFit="1" customWidth="1"/>
    <col min="36" max="36" width="6.7109375" style="1" bestFit="1" customWidth="1"/>
    <col min="37" max="37" width="18.42578125" style="43" bestFit="1" customWidth="1"/>
    <col min="38" max="38" width="8.42578125" style="1" bestFit="1" customWidth="1"/>
    <col min="39" max="39" width="18.42578125" style="43" bestFit="1" customWidth="1"/>
    <col min="40" max="40" width="6.7109375" style="1" bestFit="1" customWidth="1"/>
    <col min="41" max="41" width="18.28515625" style="43" bestFit="1" customWidth="1"/>
    <col min="42" max="42" width="6.7109375" style="1" bestFit="1" customWidth="1"/>
    <col min="43" max="43" width="18.140625" style="43" bestFit="1" customWidth="1"/>
    <col min="44" max="44" width="7.140625" style="1" bestFit="1" customWidth="1"/>
    <col min="45" max="45" width="18.140625" style="43" bestFit="1" customWidth="1"/>
    <col min="46" max="46" width="6.7109375" style="1" bestFit="1" customWidth="1"/>
    <col min="47" max="47" width="20.7109375" style="43" bestFit="1" customWidth="1"/>
    <col min="48" max="48" width="8.42578125" style="1" bestFit="1" customWidth="1"/>
    <col min="49" max="256" width="9.140625" style="1" bestFit="1" customWidth="1"/>
  </cols>
  <sheetData>
    <row r="1" spans="1:48" hidden="1">
      <c r="A1" s="27" t="s">
        <v>42</v>
      </c>
      <c r="B1" s="27" t="s">
        <v>43</v>
      </c>
      <c r="C1" s="27" t="s">
        <v>0</v>
      </c>
      <c r="D1" s="27" t="s">
        <v>0</v>
      </c>
      <c r="E1" s="27" t="s">
        <v>0</v>
      </c>
      <c r="F1" s="27" t="s">
        <v>0</v>
      </c>
      <c r="G1" s="27" t="s">
        <v>0</v>
      </c>
      <c r="H1" s="27" t="s">
        <v>0</v>
      </c>
      <c r="I1" s="27" t="s">
        <v>0</v>
      </c>
      <c r="J1" s="27" t="s">
        <v>0</v>
      </c>
      <c r="K1" s="27" t="s">
        <v>0</v>
      </c>
      <c r="L1" s="38" t="s">
        <v>0</v>
      </c>
      <c r="M1" s="38" t="s">
        <v>0</v>
      </c>
      <c r="N1" s="27" t="s">
        <v>0</v>
      </c>
      <c r="O1" s="38" t="s">
        <v>0</v>
      </c>
      <c r="P1" s="27" t="s">
        <v>0</v>
      </c>
      <c r="Q1" s="38" t="s">
        <v>0</v>
      </c>
      <c r="R1" s="27" t="s">
        <v>0</v>
      </c>
      <c r="S1" s="38" t="s">
        <v>0</v>
      </c>
      <c r="T1" s="27" t="s">
        <v>0</v>
      </c>
      <c r="U1" s="38" t="s">
        <v>0</v>
      </c>
      <c r="V1" s="27" t="s">
        <v>0</v>
      </c>
      <c r="W1" s="38" t="s">
        <v>0</v>
      </c>
      <c r="X1" s="27" t="s">
        <v>0</v>
      </c>
      <c r="Y1" s="38" t="s">
        <v>0</v>
      </c>
      <c r="Z1" s="27" t="s">
        <v>0</v>
      </c>
      <c r="AA1" s="38" t="s">
        <v>0</v>
      </c>
      <c r="AB1" s="27" t="s">
        <v>0</v>
      </c>
      <c r="AC1" s="38" t="s">
        <v>0</v>
      </c>
      <c r="AD1" s="27" t="s">
        <v>0</v>
      </c>
      <c r="AE1" s="38" t="s">
        <v>0</v>
      </c>
      <c r="AF1" s="27" t="s">
        <v>0</v>
      </c>
      <c r="AG1" s="38" t="s">
        <v>0</v>
      </c>
      <c r="AH1" s="27" t="s">
        <v>0</v>
      </c>
      <c r="AI1" s="38" t="s">
        <v>0</v>
      </c>
      <c r="AJ1" s="27" t="s">
        <v>0</v>
      </c>
      <c r="AK1" s="38" t="s">
        <v>0</v>
      </c>
      <c r="AL1" s="27" t="s">
        <v>0</v>
      </c>
      <c r="AM1" s="38" t="s">
        <v>0</v>
      </c>
      <c r="AN1" s="27" t="s">
        <v>0</v>
      </c>
    </row>
    <row r="2" spans="1:48" ht="18.75" customHeight="1">
      <c r="A2" s="28" t="s">
        <v>0</v>
      </c>
      <c r="B2" s="29" t="s">
        <v>0</v>
      </c>
      <c r="C2" s="29" t="s">
        <v>0</v>
      </c>
      <c r="D2" s="30" t="s">
        <v>0</v>
      </c>
      <c r="J2" s="37" t="s">
        <v>0</v>
      </c>
      <c r="K2" s="37" t="s">
        <v>0</v>
      </c>
      <c r="L2" s="39" t="s">
        <v>0</v>
      </c>
      <c r="M2" s="39" t="s">
        <v>0</v>
      </c>
      <c r="N2" s="37" t="s">
        <v>0</v>
      </c>
      <c r="O2" s="39" t="s">
        <v>0</v>
      </c>
      <c r="P2" s="37" t="s">
        <v>0</v>
      </c>
      <c r="Q2" s="39" t="s">
        <v>0</v>
      </c>
      <c r="R2" s="37" t="s">
        <v>0</v>
      </c>
      <c r="S2" s="39" t="s">
        <v>0</v>
      </c>
      <c r="T2" s="37" t="s">
        <v>0</v>
      </c>
      <c r="U2" s="39" t="s">
        <v>0</v>
      </c>
      <c r="V2" s="37" t="s">
        <v>0</v>
      </c>
      <c r="W2" s="39" t="s">
        <v>0</v>
      </c>
      <c r="X2" s="37" t="s">
        <v>0</v>
      </c>
      <c r="Y2" s="39" t="s">
        <v>0</v>
      </c>
      <c r="Z2" s="37" t="s">
        <v>0</v>
      </c>
      <c r="AA2" s="39" t="s">
        <v>0</v>
      </c>
      <c r="AB2" s="37" t="s">
        <v>0</v>
      </c>
      <c r="AC2" s="39" t="s">
        <v>0</v>
      </c>
      <c r="AD2" s="37" t="s">
        <v>0</v>
      </c>
      <c r="AE2" s="89" t="str">
        <f>raporad</f>
        <v>Ek-2c</v>
      </c>
      <c r="AF2" s="89" t="s">
        <v>0</v>
      </c>
      <c r="AG2" s="89" t="s">
        <v>0</v>
      </c>
      <c r="AH2" s="89" t="s">
        <v>0</v>
      </c>
      <c r="AI2" s="89" t="s">
        <v>0</v>
      </c>
      <c r="AJ2" s="89" t="s">
        <v>0</v>
      </c>
      <c r="AK2" s="89" t="s">
        <v>0</v>
      </c>
      <c r="AL2" s="89" t="s">
        <v>0</v>
      </c>
      <c r="AM2" s="89" t="s">
        <v>0</v>
      </c>
      <c r="AN2" s="89" t="s">
        <v>0</v>
      </c>
      <c r="AO2" s="89" t="s">
        <v>0</v>
      </c>
      <c r="AP2" s="89" t="s">
        <v>0</v>
      </c>
      <c r="AQ2" s="89" t="s">
        <v>0</v>
      </c>
      <c r="AR2" s="37" t="s">
        <v>0</v>
      </c>
      <c r="AS2" s="39" t="s">
        <v>0</v>
      </c>
      <c r="AT2" s="37" t="s">
        <v>0</v>
      </c>
      <c r="AU2" s="39" t="s">
        <v>0</v>
      </c>
      <c r="AV2" s="37" t="s">
        <v>0</v>
      </c>
    </row>
    <row r="3" spans="1:48" ht="18">
      <c r="A3" s="28" t="s">
        <v>0</v>
      </c>
      <c r="B3" s="31" t="s">
        <v>0</v>
      </c>
      <c r="C3" s="31" t="s">
        <v>0</v>
      </c>
      <c r="D3" s="31" t="s">
        <v>0</v>
      </c>
      <c r="J3" s="36" t="s">
        <v>0</v>
      </c>
      <c r="K3" s="36" t="s">
        <v>0</v>
      </c>
      <c r="L3" s="40" t="s">
        <v>0</v>
      </c>
      <c r="M3" s="89" t="str">
        <f>raporad</f>
        <v>Ek-2c</v>
      </c>
      <c r="N3" s="89" t="s">
        <v>0</v>
      </c>
      <c r="O3" s="89" t="s">
        <v>0</v>
      </c>
      <c r="P3" s="89" t="s">
        <v>0</v>
      </c>
      <c r="Q3" s="89" t="s">
        <v>0</v>
      </c>
      <c r="R3" s="89" t="s">
        <v>0</v>
      </c>
      <c r="S3" s="89" t="s">
        <v>0</v>
      </c>
      <c r="T3" s="89" t="s">
        <v>0</v>
      </c>
      <c r="U3" s="89" t="s">
        <v>0</v>
      </c>
      <c r="V3" s="89" t="s">
        <v>0</v>
      </c>
      <c r="W3" s="89" t="s">
        <v>0</v>
      </c>
      <c r="X3" s="89" t="s">
        <v>0</v>
      </c>
      <c r="Y3" s="89" t="s">
        <v>0</v>
      </c>
      <c r="Z3" s="36" t="s">
        <v>0</v>
      </c>
      <c r="AA3" s="40" t="s">
        <v>0</v>
      </c>
      <c r="AB3" s="36" t="s">
        <v>0</v>
      </c>
      <c r="AC3" s="40" t="s">
        <v>0</v>
      </c>
      <c r="AD3" s="36" t="s">
        <v>0</v>
      </c>
      <c r="AE3" s="90" t="str">
        <f>ButceYil&amp;BaslikEk</f>
        <v>2019 YILI AYRINTILI FİNANSMAN PROGRAMI</v>
      </c>
      <c r="AF3" s="90" t="s">
        <v>0</v>
      </c>
      <c r="AG3" s="90" t="s">
        <v>0</v>
      </c>
      <c r="AH3" s="90" t="s">
        <v>0</v>
      </c>
      <c r="AI3" s="90" t="s">
        <v>0</v>
      </c>
      <c r="AJ3" s="90" t="s">
        <v>0</v>
      </c>
      <c r="AK3" s="90" t="s">
        <v>0</v>
      </c>
      <c r="AL3" s="90" t="s">
        <v>0</v>
      </c>
      <c r="AM3" s="90" t="s">
        <v>0</v>
      </c>
      <c r="AN3" s="90" t="s">
        <v>0</v>
      </c>
      <c r="AO3" s="90" t="s">
        <v>0</v>
      </c>
      <c r="AP3" s="90" t="s">
        <v>0</v>
      </c>
      <c r="AQ3" s="90" t="s">
        <v>0</v>
      </c>
      <c r="AR3" s="89" t="s">
        <v>0</v>
      </c>
      <c r="AS3" s="89" t="s">
        <v>0</v>
      </c>
      <c r="AT3" s="89" t="s">
        <v>0</v>
      </c>
      <c r="AU3" s="89" t="s">
        <v>0</v>
      </c>
      <c r="AV3" s="89" t="s">
        <v>0</v>
      </c>
    </row>
    <row r="4" spans="1:48" ht="18">
      <c r="A4" s="32" t="s">
        <v>0</v>
      </c>
      <c r="B4" s="31" t="s">
        <v>0</v>
      </c>
      <c r="C4" s="31" t="s">
        <v>0</v>
      </c>
      <c r="D4" s="31" t="s">
        <v>0</v>
      </c>
      <c r="J4" s="33" t="s">
        <v>0</v>
      </c>
      <c r="K4" s="33" t="s">
        <v>0</v>
      </c>
      <c r="L4" s="41" t="s">
        <v>0</v>
      </c>
      <c r="M4" s="90" t="str">
        <f>ButceYil&amp;BaslikEk</f>
        <v>2019 YILI AYRINTILI FİNANSMAN PROGRAMI</v>
      </c>
      <c r="N4" s="90" t="s">
        <v>0</v>
      </c>
      <c r="O4" s="90" t="s">
        <v>0</v>
      </c>
      <c r="P4" s="90" t="s">
        <v>0</v>
      </c>
      <c r="Q4" s="90" t="s">
        <v>0</v>
      </c>
      <c r="R4" s="90" t="s">
        <v>0</v>
      </c>
      <c r="S4" s="90" t="s">
        <v>0</v>
      </c>
      <c r="T4" s="90" t="s">
        <v>0</v>
      </c>
      <c r="U4" s="90" t="s">
        <v>0</v>
      </c>
      <c r="V4" s="90" t="s">
        <v>0</v>
      </c>
      <c r="W4" s="90" t="s">
        <v>0</v>
      </c>
      <c r="X4" s="90" t="s">
        <v>0</v>
      </c>
      <c r="Y4" s="90" t="s">
        <v>0</v>
      </c>
      <c r="Z4" s="31" t="s">
        <v>0</v>
      </c>
      <c r="AA4" s="56" t="s">
        <v>0</v>
      </c>
      <c r="AB4" s="31" t="s">
        <v>0</v>
      </c>
      <c r="AC4" s="56" t="s">
        <v>0</v>
      </c>
      <c r="AD4" s="31" t="s">
        <v>0</v>
      </c>
      <c r="AE4" s="89" t="s">
        <v>0</v>
      </c>
      <c r="AF4" s="89" t="s">
        <v>0</v>
      </c>
      <c r="AG4" s="89" t="s">
        <v>0</v>
      </c>
      <c r="AH4" s="89" t="s">
        <v>0</v>
      </c>
      <c r="AI4" s="89" t="s">
        <v>0</v>
      </c>
      <c r="AJ4" s="89" t="s">
        <v>0</v>
      </c>
      <c r="AK4" s="89" t="s">
        <v>0</v>
      </c>
      <c r="AL4" s="89" t="s">
        <v>0</v>
      </c>
      <c r="AM4" s="89" t="s">
        <v>0</v>
      </c>
      <c r="AN4" s="89" t="s">
        <v>0</v>
      </c>
      <c r="AO4" s="89" t="s">
        <v>0</v>
      </c>
      <c r="AP4" s="89" t="s">
        <v>0</v>
      </c>
      <c r="AQ4" s="89" t="s">
        <v>0</v>
      </c>
      <c r="AR4" s="89" t="s">
        <v>0</v>
      </c>
      <c r="AS4" s="89" t="s">
        <v>0</v>
      </c>
      <c r="AT4" s="89" t="s">
        <v>0</v>
      </c>
      <c r="AU4" s="89" t="s">
        <v>0</v>
      </c>
      <c r="AV4" s="89" t="s">
        <v>0</v>
      </c>
    </row>
    <row r="5" spans="1:48" ht="13.5" customHeight="1">
      <c r="A5" s="34" t="s">
        <v>0</v>
      </c>
      <c r="B5" s="35" t="s">
        <v>0</v>
      </c>
      <c r="C5" s="35" t="s">
        <v>0</v>
      </c>
      <c r="D5" s="31" t="s">
        <v>0</v>
      </c>
      <c r="J5" s="36" t="s">
        <v>0</v>
      </c>
      <c r="K5" s="36" t="s">
        <v>0</v>
      </c>
      <c r="L5" s="40" t="s">
        <v>0</v>
      </c>
      <c r="M5" s="90" t="s">
        <v>0</v>
      </c>
      <c r="N5" s="90" t="s">
        <v>0</v>
      </c>
      <c r="O5" s="90" t="s">
        <v>0</v>
      </c>
      <c r="P5" s="90" t="s">
        <v>0</v>
      </c>
      <c r="Q5" s="90" t="s">
        <v>0</v>
      </c>
      <c r="R5" s="90" t="s">
        <v>0</v>
      </c>
      <c r="S5" s="90" t="s">
        <v>0</v>
      </c>
      <c r="T5" s="90" t="s">
        <v>0</v>
      </c>
      <c r="U5" s="90" t="s">
        <v>0</v>
      </c>
      <c r="V5" s="90" t="s">
        <v>0</v>
      </c>
      <c r="W5" s="90" t="s">
        <v>0</v>
      </c>
      <c r="X5" s="90" t="s">
        <v>0</v>
      </c>
      <c r="Y5" s="90" t="s">
        <v>0</v>
      </c>
      <c r="Z5" s="36" t="s">
        <v>0</v>
      </c>
      <c r="AA5" s="40" t="s">
        <v>0</v>
      </c>
      <c r="AB5" s="36" t="s">
        <v>0</v>
      </c>
      <c r="AC5" s="40" t="s">
        <v>0</v>
      </c>
      <c r="AD5" s="36" t="s">
        <v>0</v>
      </c>
      <c r="AE5" s="90" t="s">
        <v>1</v>
      </c>
      <c r="AF5" s="90" t="s">
        <v>0</v>
      </c>
      <c r="AG5" s="90" t="s">
        <v>0</v>
      </c>
      <c r="AH5" s="90" t="s">
        <v>0</v>
      </c>
      <c r="AI5" s="90" t="s">
        <v>0</v>
      </c>
      <c r="AJ5" s="90" t="s">
        <v>0</v>
      </c>
      <c r="AK5" s="90" t="s">
        <v>0</v>
      </c>
      <c r="AL5" s="90" t="s">
        <v>0</v>
      </c>
      <c r="AM5" s="90" t="s">
        <v>0</v>
      </c>
      <c r="AN5" s="90" t="s">
        <v>0</v>
      </c>
      <c r="AO5" s="90" t="s">
        <v>0</v>
      </c>
      <c r="AP5" s="90" t="s">
        <v>0</v>
      </c>
      <c r="AQ5" s="90" t="s">
        <v>0</v>
      </c>
      <c r="AR5" s="89" t="s">
        <v>0</v>
      </c>
      <c r="AS5" s="89" t="s">
        <v>0</v>
      </c>
      <c r="AT5" s="89" t="s">
        <v>0</v>
      </c>
      <c r="AU5" s="89" t="s">
        <v>0</v>
      </c>
      <c r="AV5" s="89" t="s">
        <v>0</v>
      </c>
    </row>
    <row r="6" spans="1:48" ht="18">
      <c r="A6" s="35" t="s">
        <v>0</v>
      </c>
      <c r="B6" s="35" t="s">
        <v>0</v>
      </c>
      <c r="C6" s="35" t="s">
        <v>0</v>
      </c>
      <c r="D6" s="35" t="s">
        <v>0</v>
      </c>
      <c r="E6" s="35" t="s">
        <v>0</v>
      </c>
      <c r="F6" s="35" t="s">
        <v>0</v>
      </c>
      <c r="G6" s="35" t="s">
        <v>0</v>
      </c>
      <c r="H6" s="35" t="s">
        <v>0</v>
      </c>
      <c r="I6" s="35" t="s">
        <v>0</v>
      </c>
      <c r="J6" s="35" t="s">
        <v>0</v>
      </c>
      <c r="K6" s="35" t="s">
        <v>0</v>
      </c>
      <c r="L6" s="42" t="s">
        <v>0</v>
      </c>
      <c r="M6" s="90" t="s">
        <v>1</v>
      </c>
      <c r="N6" s="90" t="s">
        <v>0</v>
      </c>
      <c r="O6" s="90" t="s">
        <v>0</v>
      </c>
      <c r="P6" s="90" t="s">
        <v>0</v>
      </c>
      <c r="Q6" s="90" t="s">
        <v>0</v>
      </c>
      <c r="R6" s="90" t="s">
        <v>0</v>
      </c>
      <c r="S6" s="90" t="s">
        <v>0</v>
      </c>
      <c r="T6" s="90" t="s">
        <v>0</v>
      </c>
      <c r="U6" s="90" t="s">
        <v>0</v>
      </c>
      <c r="V6" s="90" t="s">
        <v>0</v>
      </c>
      <c r="W6" s="90" t="s">
        <v>0</v>
      </c>
      <c r="X6" s="90" t="s">
        <v>0</v>
      </c>
      <c r="Y6" s="90" t="s">
        <v>0</v>
      </c>
      <c r="Z6" s="35" t="s">
        <v>0</v>
      </c>
      <c r="AA6" s="42" t="s">
        <v>0</v>
      </c>
      <c r="AB6" s="35" t="s">
        <v>0</v>
      </c>
      <c r="AC6" s="42" t="s">
        <v>0</v>
      </c>
      <c r="AD6" s="35" t="s">
        <v>0</v>
      </c>
      <c r="AE6" s="56" t="s">
        <v>0</v>
      </c>
      <c r="AF6" s="36" t="s">
        <v>0</v>
      </c>
      <c r="AG6" s="40" t="s">
        <v>0</v>
      </c>
      <c r="AH6" s="36" t="s">
        <v>0</v>
      </c>
      <c r="AI6" s="40" t="s">
        <v>0</v>
      </c>
      <c r="AJ6" s="36" t="s">
        <v>0</v>
      </c>
      <c r="AK6" s="40" t="s">
        <v>0</v>
      </c>
      <c r="AL6" s="36" t="s">
        <v>0</v>
      </c>
      <c r="AM6" s="42" t="s">
        <v>0</v>
      </c>
      <c r="AN6" s="35" t="s">
        <v>0</v>
      </c>
    </row>
    <row r="7" spans="1:48">
      <c r="A7" s="27" t="s">
        <v>0</v>
      </c>
      <c r="B7" s="27" t="s">
        <v>0</v>
      </c>
      <c r="C7" s="27" t="s">
        <v>0</v>
      </c>
      <c r="D7" s="27" t="s">
        <v>0</v>
      </c>
      <c r="E7" s="27" t="s">
        <v>0</v>
      </c>
      <c r="F7" s="27" t="s">
        <v>0</v>
      </c>
      <c r="G7" s="27" t="s">
        <v>0</v>
      </c>
      <c r="H7" s="27" t="s">
        <v>0</v>
      </c>
      <c r="I7" s="27" t="s">
        <v>0</v>
      </c>
      <c r="J7" s="27" t="s">
        <v>0</v>
      </c>
      <c r="K7" s="27" t="s">
        <v>0</v>
      </c>
      <c r="L7" s="38" t="s">
        <v>0</v>
      </c>
      <c r="M7" s="38" t="s">
        <v>0</v>
      </c>
      <c r="N7" s="27" t="s">
        <v>0</v>
      </c>
      <c r="O7" s="38" t="s">
        <v>0</v>
      </c>
      <c r="P7" s="27" t="s">
        <v>0</v>
      </c>
      <c r="Q7" s="38" t="s">
        <v>0</v>
      </c>
      <c r="R7" s="27" t="s">
        <v>0</v>
      </c>
      <c r="S7" s="38" t="s">
        <v>0</v>
      </c>
      <c r="T7" s="27" t="s">
        <v>0</v>
      </c>
      <c r="U7" s="38" t="s">
        <v>0</v>
      </c>
      <c r="V7" s="27" t="s">
        <v>0</v>
      </c>
      <c r="W7" s="38" t="s">
        <v>0</v>
      </c>
      <c r="X7" s="27" t="s">
        <v>0</v>
      </c>
      <c r="Y7" s="38" t="s">
        <v>0</v>
      </c>
      <c r="Z7" s="27" t="s">
        <v>0</v>
      </c>
      <c r="AA7" s="38" t="s">
        <v>0</v>
      </c>
      <c r="AB7" s="27" t="s">
        <v>0</v>
      </c>
      <c r="AC7" s="38" t="s">
        <v>0</v>
      </c>
      <c r="AD7" s="27" t="s">
        <v>0</v>
      </c>
      <c r="AE7" s="38" t="s">
        <v>0</v>
      </c>
      <c r="AF7" s="27" t="s">
        <v>0</v>
      </c>
      <c r="AG7" s="38" t="s">
        <v>0</v>
      </c>
      <c r="AH7" s="27" t="s">
        <v>0</v>
      </c>
      <c r="AI7" s="38" t="s">
        <v>0</v>
      </c>
      <c r="AJ7" s="27" t="s">
        <v>0</v>
      </c>
      <c r="AK7" s="38" t="s">
        <v>0</v>
      </c>
      <c r="AL7" s="27" t="s">
        <v>0</v>
      </c>
      <c r="AM7" s="38" t="s">
        <v>0</v>
      </c>
      <c r="AN7" s="27" t="s">
        <v>0</v>
      </c>
    </row>
    <row r="8" spans="1:48" hidden="1">
      <c r="A8" s="91" t="s">
        <v>2</v>
      </c>
      <c r="B8" s="91" t="s">
        <v>0</v>
      </c>
      <c r="C8" s="59" t="s">
        <v>0</v>
      </c>
      <c r="D8" s="27" t="s">
        <v>0</v>
      </c>
      <c r="E8" s="27" t="s">
        <v>0</v>
      </c>
      <c r="F8" s="27" t="s">
        <v>0</v>
      </c>
      <c r="G8" s="27" t="s">
        <v>0</v>
      </c>
      <c r="H8" s="27" t="s">
        <v>0</v>
      </c>
      <c r="I8" s="27" t="s">
        <v>0</v>
      </c>
      <c r="J8" s="27" t="s">
        <v>0</v>
      </c>
      <c r="K8" s="27" t="s">
        <v>0</v>
      </c>
      <c r="L8" s="38" t="s">
        <v>0</v>
      </c>
      <c r="M8" s="38" t="s">
        <v>0</v>
      </c>
      <c r="N8" s="27" t="s">
        <v>0</v>
      </c>
      <c r="O8" s="38" t="s">
        <v>0</v>
      </c>
      <c r="P8" s="27" t="s">
        <v>0</v>
      </c>
      <c r="Q8" s="38" t="s">
        <v>0</v>
      </c>
      <c r="R8" s="27" t="s">
        <v>0</v>
      </c>
      <c r="S8" s="38" t="s">
        <v>0</v>
      </c>
      <c r="T8" s="27" t="s">
        <v>0</v>
      </c>
      <c r="U8" s="38" t="s">
        <v>0</v>
      </c>
      <c r="V8" s="27" t="s">
        <v>0</v>
      </c>
      <c r="W8" s="38" t="s">
        <v>0</v>
      </c>
      <c r="X8" s="27" t="s">
        <v>0</v>
      </c>
      <c r="Y8" s="38" t="s">
        <v>0</v>
      </c>
      <c r="Z8" s="27" t="s">
        <v>0</v>
      </c>
      <c r="AA8" s="38" t="s">
        <v>0</v>
      </c>
      <c r="AB8" s="27" t="s">
        <v>0</v>
      </c>
      <c r="AC8" s="38" t="s">
        <v>0</v>
      </c>
      <c r="AD8" s="27" t="s">
        <v>0</v>
      </c>
      <c r="AE8" s="38" t="s">
        <v>0</v>
      </c>
      <c r="AF8" s="27" t="s">
        <v>0</v>
      </c>
      <c r="AG8" s="38" t="s">
        <v>0</v>
      </c>
      <c r="AH8" s="27" t="s">
        <v>0</v>
      </c>
      <c r="AI8" s="38" t="s">
        <v>0</v>
      </c>
      <c r="AJ8" s="27" t="s">
        <v>0</v>
      </c>
      <c r="AK8" s="38" t="s">
        <v>0</v>
      </c>
      <c r="AL8" s="27" t="s">
        <v>0</v>
      </c>
      <c r="AM8" s="38" t="s">
        <v>0</v>
      </c>
      <c r="AN8" s="27" t="s">
        <v>0</v>
      </c>
    </row>
    <row r="9" spans="1:48" hidden="1">
      <c r="A9" s="91" t="s">
        <v>3</v>
      </c>
      <c r="B9" s="91" t="s">
        <v>0</v>
      </c>
      <c r="C9" s="59" t="s">
        <v>0</v>
      </c>
      <c r="D9" s="27" t="s">
        <v>0</v>
      </c>
      <c r="E9" s="27" t="s">
        <v>0</v>
      </c>
      <c r="F9" s="27" t="s">
        <v>0</v>
      </c>
      <c r="G9" s="27" t="s">
        <v>0</v>
      </c>
      <c r="H9" s="27" t="s">
        <v>0</v>
      </c>
      <c r="I9" s="27" t="s">
        <v>0</v>
      </c>
      <c r="J9" s="27" t="s">
        <v>0</v>
      </c>
      <c r="K9" s="27" t="s">
        <v>0</v>
      </c>
      <c r="L9" s="38" t="s">
        <v>0</v>
      </c>
      <c r="M9" s="38" t="s">
        <v>0</v>
      </c>
      <c r="N9" s="27" t="s">
        <v>0</v>
      </c>
      <c r="O9" s="38" t="s">
        <v>0</v>
      </c>
      <c r="P9" s="27" t="s">
        <v>0</v>
      </c>
      <c r="Q9" s="38" t="s">
        <v>0</v>
      </c>
      <c r="R9" s="27" t="s">
        <v>0</v>
      </c>
      <c r="S9" s="38" t="s">
        <v>0</v>
      </c>
      <c r="T9" s="27" t="s">
        <v>0</v>
      </c>
      <c r="U9" s="38" t="s">
        <v>0</v>
      </c>
      <c r="V9" s="27" t="s">
        <v>0</v>
      </c>
      <c r="W9" s="38" t="s">
        <v>0</v>
      </c>
      <c r="X9" s="27" t="s">
        <v>0</v>
      </c>
      <c r="Y9" s="38" t="s">
        <v>0</v>
      </c>
      <c r="Z9" s="27" t="s">
        <v>0</v>
      </c>
      <c r="AA9" s="38" t="s">
        <v>0</v>
      </c>
      <c r="AB9" s="27" t="s">
        <v>0</v>
      </c>
      <c r="AC9" s="38" t="s">
        <v>0</v>
      </c>
      <c r="AD9" s="27" t="s">
        <v>0</v>
      </c>
      <c r="AE9" s="38" t="s">
        <v>0</v>
      </c>
      <c r="AF9" s="27" t="s">
        <v>0</v>
      </c>
      <c r="AG9" s="38" t="s">
        <v>0</v>
      </c>
      <c r="AH9" s="27" t="s">
        <v>0</v>
      </c>
      <c r="AI9" s="38" t="s">
        <v>0</v>
      </c>
      <c r="AJ9" s="27" t="s">
        <v>0</v>
      </c>
      <c r="AK9" s="38" t="s">
        <v>0</v>
      </c>
      <c r="AL9" s="27" t="s">
        <v>0</v>
      </c>
      <c r="AM9" s="38" t="s">
        <v>0</v>
      </c>
      <c r="AN9" s="27" t="s">
        <v>0</v>
      </c>
    </row>
    <row r="10" spans="1:48" hidden="1">
      <c r="A10" s="91" t="s">
        <v>4</v>
      </c>
      <c r="B10" s="91" t="s">
        <v>0</v>
      </c>
      <c r="C10" s="59" t="s">
        <v>0</v>
      </c>
      <c r="D10" s="27" t="s">
        <v>0</v>
      </c>
      <c r="E10" s="27" t="s">
        <v>0</v>
      </c>
      <c r="F10" s="27" t="s">
        <v>0</v>
      </c>
      <c r="G10" s="27" t="s">
        <v>0</v>
      </c>
      <c r="H10" s="27" t="s">
        <v>0</v>
      </c>
      <c r="I10" s="27" t="s">
        <v>0</v>
      </c>
      <c r="J10" s="27" t="s">
        <v>0</v>
      </c>
      <c r="K10" s="27" t="s">
        <v>0</v>
      </c>
      <c r="L10" s="38" t="s">
        <v>0</v>
      </c>
      <c r="M10" s="38" t="s">
        <v>0</v>
      </c>
      <c r="N10" s="27" t="s">
        <v>0</v>
      </c>
      <c r="O10" s="38" t="s">
        <v>0</v>
      </c>
      <c r="P10" s="27" t="s">
        <v>0</v>
      </c>
      <c r="Q10" s="38" t="s">
        <v>0</v>
      </c>
      <c r="R10" s="27" t="s">
        <v>0</v>
      </c>
      <c r="S10" s="38" t="s">
        <v>0</v>
      </c>
      <c r="T10" s="27" t="s">
        <v>0</v>
      </c>
      <c r="U10" s="38" t="s">
        <v>0</v>
      </c>
      <c r="V10" s="27" t="s">
        <v>0</v>
      </c>
      <c r="W10" s="38" t="s">
        <v>0</v>
      </c>
      <c r="X10" s="27" t="s">
        <v>0</v>
      </c>
      <c r="Y10" s="38" t="s">
        <v>0</v>
      </c>
      <c r="Z10" s="27" t="s">
        <v>0</v>
      </c>
      <c r="AA10" s="38" t="s">
        <v>0</v>
      </c>
      <c r="AB10" s="27" t="s">
        <v>0</v>
      </c>
      <c r="AC10" s="38" t="s">
        <v>0</v>
      </c>
      <c r="AD10" s="27" t="s">
        <v>0</v>
      </c>
      <c r="AE10" s="38" t="s">
        <v>0</v>
      </c>
      <c r="AF10" s="27" t="s">
        <v>0</v>
      </c>
      <c r="AG10" s="38" t="s">
        <v>0</v>
      </c>
      <c r="AH10" s="27" t="s">
        <v>0</v>
      </c>
      <c r="AI10" s="38" t="s">
        <v>0</v>
      </c>
      <c r="AJ10" s="27" t="s">
        <v>0</v>
      </c>
      <c r="AK10" s="38" t="s">
        <v>0</v>
      </c>
      <c r="AL10" s="27" t="s">
        <v>0</v>
      </c>
      <c r="AM10" s="38" t="s">
        <v>0</v>
      </c>
      <c r="AN10" s="27" t="s">
        <v>0</v>
      </c>
    </row>
    <row r="11" spans="1:48" hidden="1">
      <c r="A11" s="87" t="s">
        <v>5</v>
      </c>
      <c r="B11" s="87" t="s">
        <v>0</v>
      </c>
      <c r="C11" s="7" t="s">
        <v>41</v>
      </c>
    </row>
    <row r="12" spans="1:48" ht="15" hidden="1" customHeight="1">
      <c r="A12" s="88" t="s">
        <v>6</v>
      </c>
      <c r="B12" s="88" t="s">
        <v>0</v>
      </c>
      <c r="C12" s="88">
        <v>2019</v>
      </c>
      <c r="D12" s="88" t="s">
        <v>0</v>
      </c>
      <c r="E12" s="88" t="s">
        <v>0</v>
      </c>
      <c r="F12" s="88" t="s">
        <v>0</v>
      </c>
      <c r="G12" s="6" t="s">
        <v>0</v>
      </c>
      <c r="H12" s="6" t="s">
        <v>0</v>
      </c>
      <c r="I12" s="6" t="s">
        <v>0</v>
      </c>
      <c r="J12" s="6" t="s">
        <v>0</v>
      </c>
      <c r="K12" s="6" t="s">
        <v>0</v>
      </c>
      <c r="L12" s="44" t="s">
        <v>0</v>
      </c>
      <c r="M12" s="44" t="s">
        <v>0</v>
      </c>
    </row>
    <row r="13" spans="1:48" ht="15" customHeight="1">
      <c r="A13" s="88" t="s">
        <v>7</v>
      </c>
      <c r="B13" s="88" t="s">
        <v>0</v>
      </c>
      <c r="C13" s="88" t="s">
        <v>40</v>
      </c>
      <c r="D13" s="88" t="s">
        <v>0</v>
      </c>
      <c r="E13" s="88" t="s">
        <v>0</v>
      </c>
      <c r="F13" s="88" t="s">
        <v>0</v>
      </c>
      <c r="G13" s="88" t="s">
        <v>0</v>
      </c>
      <c r="H13" s="88" t="s">
        <v>0</v>
      </c>
      <c r="I13" s="88" t="s">
        <v>0</v>
      </c>
      <c r="J13" s="88" t="s">
        <v>0</v>
      </c>
      <c r="K13" s="88" t="s">
        <v>0</v>
      </c>
      <c r="L13" s="88" t="s">
        <v>0</v>
      </c>
      <c r="M13" s="47" t="s">
        <v>0</v>
      </c>
      <c r="N13" s="26" t="s">
        <v>0</v>
      </c>
      <c r="O13" s="47" t="s">
        <v>0</v>
      </c>
      <c r="P13" s="26" t="s">
        <v>0</v>
      </c>
      <c r="Q13" s="47" t="s">
        <v>0</v>
      </c>
      <c r="R13" s="26" t="s">
        <v>0</v>
      </c>
      <c r="S13" s="47" t="s">
        <v>0</v>
      </c>
      <c r="T13" s="26" t="s">
        <v>0</v>
      </c>
      <c r="U13" s="47" t="s">
        <v>0</v>
      </c>
      <c r="V13" s="26" t="s">
        <v>0</v>
      </c>
      <c r="W13" s="47" t="s">
        <v>0</v>
      </c>
      <c r="X13" s="26" t="s">
        <v>0</v>
      </c>
      <c r="Y13" s="47" t="s">
        <v>0</v>
      </c>
      <c r="Z13" s="26" t="s">
        <v>0</v>
      </c>
      <c r="AA13" s="47" t="s">
        <v>0</v>
      </c>
      <c r="AB13" s="26" t="s">
        <v>0</v>
      </c>
      <c r="AC13" s="47" t="s">
        <v>0</v>
      </c>
      <c r="AD13" s="26" t="s">
        <v>0</v>
      </c>
    </row>
    <row r="14" spans="1:48" ht="15">
      <c r="A14" s="4" t="s">
        <v>0</v>
      </c>
      <c r="B14" s="4" t="s">
        <v>0</v>
      </c>
      <c r="C14" s="4" t="s">
        <v>0</v>
      </c>
      <c r="D14" s="5" t="s">
        <v>0</v>
      </c>
      <c r="E14" s="2" t="s">
        <v>0</v>
      </c>
      <c r="F14" s="2" t="s">
        <v>0</v>
      </c>
      <c r="G14" s="2" t="s">
        <v>0</v>
      </c>
      <c r="H14" s="2" t="s">
        <v>0</v>
      </c>
      <c r="I14" s="2" t="s">
        <v>0</v>
      </c>
      <c r="J14" s="2" t="s">
        <v>0</v>
      </c>
      <c r="K14" s="2" t="s">
        <v>0</v>
      </c>
      <c r="AC14" s="73" t="str">
        <f>IF(ButceYil&gt;2008,"TL","YTL")</f>
        <v>TL</v>
      </c>
      <c r="AD14" s="73" t="s">
        <v>0</v>
      </c>
      <c r="AN14" s="3" t="s">
        <v>0</v>
      </c>
      <c r="AU14" s="98" t="str">
        <f>IF(ButceYil&gt;2008,"TL","YTL")</f>
        <v>TL</v>
      </c>
      <c r="AV14" s="98" t="s">
        <v>0</v>
      </c>
    </row>
    <row r="15" spans="1:48" ht="20.100000000000001" customHeight="1">
      <c r="A15" s="69" t="s">
        <v>8</v>
      </c>
      <c r="B15" s="70" t="s">
        <v>0</v>
      </c>
      <c r="C15" s="70" t="s">
        <v>0</v>
      </c>
      <c r="D15" s="70" t="s">
        <v>0</v>
      </c>
      <c r="E15" s="70" t="s">
        <v>0</v>
      </c>
      <c r="F15" s="70" t="s">
        <v>0</v>
      </c>
      <c r="G15" s="70" t="s">
        <v>0</v>
      </c>
      <c r="H15" s="70" t="s">
        <v>0</v>
      </c>
      <c r="I15" s="70" t="s">
        <v>0</v>
      </c>
      <c r="J15" s="70" t="s">
        <v>0</v>
      </c>
      <c r="K15" s="70" t="s">
        <v>0</v>
      </c>
      <c r="L15" s="68">
        <f>ButceYil</f>
        <v>2019</v>
      </c>
      <c r="M15" s="76" t="s">
        <v>9</v>
      </c>
      <c r="N15" s="77" t="s">
        <v>0</v>
      </c>
      <c r="O15" s="80" t="s">
        <v>10</v>
      </c>
      <c r="P15" s="77" t="s">
        <v>0</v>
      </c>
      <c r="Q15" s="80" t="s">
        <v>11</v>
      </c>
      <c r="R15" s="81" t="s">
        <v>0</v>
      </c>
      <c r="S15" s="76" t="s">
        <v>12</v>
      </c>
      <c r="T15" s="92" t="s">
        <v>0</v>
      </c>
      <c r="U15" s="76" t="s">
        <v>13</v>
      </c>
      <c r="V15" s="77" t="s">
        <v>0</v>
      </c>
      <c r="W15" s="80" t="s">
        <v>14</v>
      </c>
      <c r="X15" s="77" t="s">
        <v>0</v>
      </c>
      <c r="Y15" s="80" t="s">
        <v>15</v>
      </c>
      <c r="Z15" s="81" t="s">
        <v>0</v>
      </c>
      <c r="AA15" s="76" t="s">
        <v>16</v>
      </c>
      <c r="AB15" s="92" t="s">
        <v>0</v>
      </c>
      <c r="AC15" s="81" t="s">
        <v>17</v>
      </c>
      <c r="AD15" s="92" t="s">
        <v>0</v>
      </c>
      <c r="AE15" s="81" t="s">
        <v>18</v>
      </c>
      <c r="AF15" s="77" t="s">
        <v>0</v>
      </c>
      <c r="AG15" s="80" t="s">
        <v>19</v>
      </c>
      <c r="AH15" s="77" t="s">
        <v>0</v>
      </c>
      <c r="AI15" s="80" t="s">
        <v>20</v>
      </c>
      <c r="AJ15" s="81" t="s">
        <v>0</v>
      </c>
      <c r="AK15" s="76" t="s">
        <v>21</v>
      </c>
      <c r="AL15" s="92" t="s">
        <v>0</v>
      </c>
      <c r="AM15" s="76" t="s">
        <v>22</v>
      </c>
      <c r="AN15" s="77" t="s">
        <v>0</v>
      </c>
      <c r="AO15" s="80" t="s">
        <v>23</v>
      </c>
      <c r="AP15" s="77" t="s">
        <v>0</v>
      </c>
      <c r="AQ15" s="80" t="s">
        <v>24</v>
      </c>
      <c r="AR15" s="81" t="s">
        <v>0</v>
      </c>
      <c r="AS15" s="76" t="s">
        <v>25</v>
      </c>
      <c r="AT15" s="92" t="s">
        <v>0</v>
      </c>
      <c r="AU15" s="81" t="s">
        <v>26</v>
      </c>
      <c r="AV15" s="92" t="s">
        <v>0</v>
      </c>
    </row>
    <row r="16" spans="1:48" ht="20.100000000000001" customHeight="1">
      <c r="A16" s="69" t="s">
        <v>27</v>
      </c>
      <c r="B16" s="70" t="s">
        <v>0</v>
      </c>
      <c r="C16" s="70" t="s">
        <v>0</v>
      </c>
      <c r="D16" s="71" t="s">
        <v>0</v>
      </c>
      <c r="E16" s="69" t="s">
        <v>28</v>
      </c>
      <c r="F16" s="70" t="s">
        <v>0</v>
      </c>
      <c r="G16" s="70" t="s">
        <v>0</v>
      </c>
      <c r="H16" s="71" t="s">
        <v>0</v>
      </c>
      <c r="I16" s="11" t="s">
        <v>29</v>
      </c>
      <c r="J16" s="69" t="s">
        <v>30</v>
      </c>
      <c r="K16" s="71" t="s">
        <v>0</v>
      </c>
      <c r="L16" s="99" t="s">
        <v>31</v>
      </c>
      <c r="M16" s="78" t="s">
        <v>0</v>
      </c>
      <c r="N16" s="79" t="s">
        <v>0</v>
      </c>
      <c r="O16" s="82" t="s">
        <v>0</v>
      </c>
      <c r="P16" s="79" t="s">
        <v>0</v>
      </c>
      <c r="Q16" s="82" t="s">
        <v>0</v>
      </c>
      <c r="R16" s="83" t="s">
        <v>0</v>
      </c>
      <c r="S16" s="93" t="s">
        <v>0</v>
      </c>
      <c r="T16" s="94" t="s">
        <v>0</v>
      </c>
      <c r="U16" s="78" t="s">
        <v>0</v>
      </c>
      <c r="V16" s="79" t="s">
        <v>0</v>
      </c>
      <c r="W16" s="82" t="s">
        <v>0</v>
      </c>
      <c r="X16" s="79" t="s">
        <v>0</v>
      </c>
      <c r="Y16" s="82" t="s">
        <v>0</v>
      </c>
      <c r="Z16" s="83" t="s">
        <v>0</v>
      </c>
      <c r="AA16" s="93" t="s">
        <v>0</v>
      </c>
      <c r="AB16" s="94" t="s">
        <v>0</v>
      </c>
      <c r="AC16" s="95" t="s">
        <v>0</v>
      </c>
      <c r="AD16" s="94" t="s">
        <v>0</v>
      </c>
      <c r="AE16" s="95" t="s">
        <v>0</v>
      </c>
      <c r="AF16" s="97" t="s">
        <v>0</v>
      </c>
      <c r="AG16" s="96" t="s">
        <v>0</v>
      </c>
      <c r="AH16" s="97" t="s">
        <v>0</v>
      </c>
      <c r="AI16" s="96" t="s">
        <v>0</v>
      </c>
      <c r="AJ16" s="95" t="s">
        <v>0</v>
      </c>
      <c r="AK16" s="93" t="s">
        <v>0</v>
      </c>
      <c r="AL16" s="94" t="s">
        <v>0</v>
      </c>
      <c r="AM16" s="78" t="s">
        <v>0</v>
      </c>
      <c r="AN16" s="79" t="s">
        <v>0</v>
      </c>
      <c r="AO16" s="82" t="s">
        <v>0</v>
      </c>
      <c r="AP16" s="79" t="s">
        <v>0</v>
      </c>
      <c r="AQ16" s="82" t="s">
        <v>0</v>
      </c>
      <c r="AR16" s="83" t="s">
        <v>0</v>
      </c>
      <c r="AS16" s="93" t="s">
        <v>0</v>
      </c>
      <c r="AT16" s="94" t="s">
        <v>0</v>
      </c>
      <c r="AU16" s="95" t="s">
        <v>0</v>
      </c>
      <c r="AV16" s="94" t="s">
        <v>0</v>
      </c>
    </row>
    <row r="17" spans="1:48" ht="26.25" customHeight="1">
      <c r="A17" s="19" t="s">
        <v>32</v>
      </c>
      <c r="B17" s="20" t="s">
        <v>33</v>
      </c>
      <c r="C17" s="20" t="s">
        <v>34</v>
      </c>
      <c r="D17" s="21" t="s">
        <v>35</v>
      </c>
      <c r="E17" s="19" t="s">
        <v>32</v>
      </c>
      <c r="F17" s="20" t="s">
        <v>33</v>
      </c>
      <c r="G17" s="20" t="s">
        <v>34</v>
      </c>
      <c r="H17" s="21" t="s">
        <v>35</v>
      </c>
      <c r="I17" s="22" t="s">
        <v>32</v>
      </c>
      <c r="J17" s="19" t="s">
        <v>32</v>
      </c>
      <c r="K17" s="21" t="s">
        <v>33</v>
      </c>
      <c r="L17" s="100" t="s">
        <v>0</v>
      </c>
      <c r="M17" s="48" t="s">
        <v>36</v>
      </c>
      <c r="N17" s="23" t="s">
        <v>37</v>
      </c>
      <c r="O17" s="51" t="s">
        <v>36</v>
      </c>
      <c r="P17" s="23" t="s">
        <v>37</v>
      </c>
      <c r="Q17" s="51" t="s">
        <v>36</v>
      </c>
      <c r="R17" s="16" t="s">
        <v>37</v>
      </c>
      <c r="S17" s="48" t="s">
        <v>36</v>
      </c>
      <c r="T17" s="24" t="s">
        <v>37</v>
      </c>
      <c r="U17" s="48" t="s">
        <v>36</v>
      </c>
      <c r="V17" s="23" t="s">
        <v>37</v>
      </c>
      <c r="W17" s="51" t="s">
        <v>36</v>
      </c>
      <c r="X17" s="23" t="s">
        <v>37</v>
      </c>
      <c r="Y17" s="51" t="s">
        <v>36</v>
      </c>
      <c r="Z17" s="16" t="s">
        <v>37</v>
      </c>
      <c r="AA17" s="48" t="s">
        <v>36</v>
      </c>
      <c r="AB17" s="24" t="s">
        <v>37</v>
      </c>
      <c r="AC17" s="57" t="s">
        <v>36</v>
      </c>
      <c r="AD17" s="24" t="s">
        <v>37</v>
      </c>
      <c r="AE17" s="48" t="s">
        <v>36</v>
      </c>
      <c r="AF17" s="23" t="s">
        <v>37</v>
      </c>
      <c r="AG17" s="51" t="s">
        <v>36</v>
      </c>
      <c r="AH17" s="23" t="s">
        <v>37</v>
      </c>
      <c r="AI17" s="51" t="s">
        <v>36</v>
      </c>
      <c r="AJ17" s="16" t="s">
        <v>37</v>
      </c>
      <c r="AK17" s="48" t="s">
        <v>36</v>
      </c>
      <c r="AL17" s="24" t="s">
        <v>37</v>
      </c>
      <c r="AM17" s="48" t="s">
        <v>36</v>
      </c>
      <c r="AN17" s="23" t="s">
        <v>37</v>
      </c>
      <c r="AO17" s="51" t="s">
        <v>36</v>
      </c>
      <c r="AP17" s="23" t="s">
        <v>37</v>
      </c>
      <c r="AQ17" s="51" t="s">
        <v>36</v>
      </c>
      <c r="AR17" s="16" t="s">
        <v>37</v>
      </c>
      <c r="AS17" s="48" t="s">
        <v>36</v>
      </c>
      <c r="AT17" s="24" t="s">
        <v>37</v>
      </c>
      <c r="AU17" s="57" t="s">
        <v>36</v>
      </c>
      <c r="AV17" s="24" t="s">
        <v>37</v>
      </c>
    </row>
    <row r="18" spans="1:48" s="9" customFormat="1" ht="27" customHeight="1">
      <c r="A18" s="17" t="s">
        <v>44</v>
      </c>
      <c r="B18" s="18" t="s">
        <v>45</v>
      </c>
      <c r="C18" s="18" t="s">
        <v>46</v>
      </c>
      <c r="D18" s="25" t="s">
        <v>47</v>
      </c>
      <c r="E18" s="17" t="s">
        <v>48</v>
      </c>
      <c r="F18" s="18" t="s">
        <v>49</v>
      </c>
      <c r="G18" s="18" t="s">
        <v>50</v>
      </c>
      <c r="H18" s="25" t="s">
        <v>48</v>
      </c>
      <c r="I18" s="10" t="s">
        <v>51</v>
      </c>
      <c r="J18" s="17" t="s">
        <v>52</v>
      </c>
      <c r="K18" s="25" t="s">
        <v>50</v>
      </c>
      <c r="L18" s="45">
        <v>801000</v>
      </c>
      <c r="M18" s="49">
        <v>120000</v>
      </c>
      <c r="N18" s="12">
        <v>14.9812734082397</v>
      </c>
      <c r="O18" s="52">
        <v>48000</v>
      </c>
      <c r="P18" s="12">
        <v>5.9925093632958806</v>
      </c>
      <c r="Q18" s="52">
        <v>48000</v>
      </c>
      <c r="R18" s="14">
        <v>5.9925093632958806</v>
      </c>
      <c r="S18" s="54">
        <f t="shared" ref="S18:S81" si="0">M18+O18+Q18</f>
        <v>216000</v>
      </c>
      <c r="T18" s="13">
        <f t="shared" ref="T18:T81" si="1">N18+P18+R18</f>
        <v>26.966292134831463</v>
      </c>
      <c r="U18" s="49">
        <v>72000</v>
      </c>
      <c r="V18" s="12">
        <v>8.9887640449438209</v>
      </c>
      <c r="W18" s="52">
        <v>72000</v>
      </c>
      <c r="X18" s="12">
        <v>8.9887640449438209</v>
      </c>
      <c r="Y18" s="52">
        <v>72000</v>
      </c>
      <c r="Z18" s="14">
        <v>8.9887640449438209</v>
      </c>
      <c r="AA18" s="54">
        <f t="shared" ref="AA18:AA81" si="2">U18+W18+Y18</f>
        <v>216000</v>
      </c>
      <c r="AB18" s="13">
        <f t="shared" ref="AB18:AB81" si="3">V18+X18+Z18</f>
        <v>26.966292134831463</v>
      </c>
      <c r="AC18" s="58">
        <f t="shared" ref="AC18:AC81" si="4">S18+AA18</f>
        <v>432000</v>
      </c>
      <c r="AD18" s="13">
        <f t="shared" ref="AD18:AD81" si="5">T18+AB18</f>
        <v>53.932584269662925</v>
      </c>
      <c r="AE18" s="49">
        <v>69000</v>
      </c>
      <c r="AF18" s="12">
        <v>8.6142322097378283</v>
      </c>
      <c r="AG18" s="52">
        <v>69000</v>
      </c>
      <c r="AH18" s="12">
        <v>8.6142322097378283</v>
      </c>
      <c r="AI18" s="52">
        <v>69000</v>
      </c>
      <c r="AJ18" s="14">
        <v>8.6142322097378283</v>
      </c>
      <c r="AK18" s="54">
        <f t="shared" ref="AK18:AK81" si="6">AE18+AG18+AI18</f>
        <v>207000</v>
      </c>
      <c r="AL18" s="13">
        <f t="shared" ref="AL18:AL81" si="7">AF18+AH18+AJ18</f>
        <v>25.842696629213485</v>
      </c>
      <c r="AM18" s="49">
        <v>54000</v>
      </c>
      <c r="AN18" s="12">
        <v>6.7415730337078648</v>
      </c>
      <c r="AO18" s="52">
        <v>54000</v>
      </c>
      <c r="AP18" s="12">
        <v>6.7415730337078648</v>
      </c>
      <c r="AQ18" s="52">
        <v>54000</v>
      </c>
      <c r="AR18" s="14">
        <v>6.7415730337078648</v>
      </c>
      <c r="AS18" s="54">
        <f t="shared" ref="AS18:AS81" si="8">AM18+AO18+AQ18</f>
        <v>162000</v>
      </c>
      <c r="AT18" s="13">
        <f t="shared" ref="AT18:AT81" si="9">AN18+AP18+AR18</f>
        <v>20.224719101123593</v>
      </c>
      <c r="AU18" s="58">
        <f t="shared" ref="AU18:AU81" si="10">AS18+AK18+AA18+S18</f>
        <v>801000</v>
      </c>
      <c r="AV18" s="13">
        <f t="shared" ref="AV18:AV81" si="11">AT18+AL18+AB18+T18</f>
        <v>100</v>
      </c>
    </row>
    <row r="19" spans="1:48" ht="27" customHeight="1">
      <c r="A19" s="17" t="s">
        <v>0</v>
      </c>
      <c r="B19" s="18" t="s">
        <v>0</v>
      </c>
      <c r="C19" s="18" t="s">
        <v>0</v>
      </c>
      <c r="D19" s="25" t="s">
        <v>0</v>
      </c>
      <c r="E19" s="17" t="s">
        <v>0</v>
      </c>
      <c r="F19" s="18" t="s">
        <v>0</v>
      </c>
      <c r="G19" s="18" t="s">
        <v>0</v>
      </c>
      <c r="H19" s="25" t="s">
        <v>0</v>
      </c>
      <c r="I19" s="10" t="s">
        <v>0</v>
      </c>
      <c r="J19" s="17" t="s">
        <v>52</v>
      </c>
      <c r="K19" s="25" t="s">
        <v>49</v>
      </c>
      <c r="L19" s="45">
        <v>90000</v>
      </c>
      <c r="M19" s="49">
        <v>13500</v>
      </c>
      <c r="N19" s="12">
        <v>15</v>
      </c>
      <c r="O19" s="52">
        <v>5000</v>
      </c>
      <c r="P19" s="12">
        <v>5.5555555555555554</v>
      </c>
      <c r="Q19" s="52">
        <v>5000</v>
      </c>
      <c r="R19" s="14">
        <v>5.5555555555555554</v>
      </c>
      <c r="S19" s="54">
        <f t="shared" si="0"/>
        <v>23500</v>
      </c>
      <c r="T19" s="13">
        <f t="shared" si="1"/>
        <v>26.111111111111114</v>
      </c>
      <c r="U19" s="49">
        <v>7000</v>
      </c>
      <c r="V19" s="12">
        <v>7.7777777777777777</v>
      </c>
      <c r="W19" s="52">
        <v>7000</v>
      </c>
      <c r="X19" s="12">
        <v>7.7777777777777777</v>
      </c>
      <c r="Y19" s="52">
        <v>7000</v>
      </c>
      <c r="Z19" s="14">
        <v>7.7777777777777777</v>
      </c>
      <c r="AA19" s="54">
        <f t="shared" si="2"/>
        <v>21000</v>
      </c>
      <c r="AB19" s="13">
        <f t="shared" si="3"/>
        <v>23.333333333333332</v>
      </c>
      <c r="AC19" s="58">
        <f t="shared" si="4"/>
        <v>44500</v>
      </c>
      <c r="AD19" s="13">
        <f t="shared" si="5"/>
        <v>49.444444444444443</v>
      </c>
      <c r="AE19" s="49">
        <v>8000</v>
      </c>
      <c r="AF19" s="12">
        <v>8.8888888888888893</v>
      </c>
      <c r="AG19" s="52">
        <v>8000</v>
      </c>
      <c r="AH19" s="12">
        <v>8.8888888888888893</v>
      </c>
      <c r="AI19" s="52">
        <v>8000</v>
      </c>
      <c r="AJ19" s="14">
        <v>8.8888888888888893</v>
      </c>
      <c r="AK19" s="54">
        <f t="shared" si="6"/>
        <v>24000</v>
      </c>
      <c r="AL19" s="13">
        <f t="shared" si="7"/>
        <v>26.666666666666668</v>
      </c>
      <c r="AM19" s="49">
        <v>6000</v>
      </c>
      <c r="AN19" s="12">
        <v>6.666666666666667</v>
      </c>
      <c r="AO19" s="52">
        <v>6000</v>
      </c>
      <c r="AP19" s="12">
        <v>6.666666666666667</v>
      </c>
      <c r="AQ19" s="52">
        <v>9500</v>
      </c>
      <c r="AR19" s="14">
        <v>10.555555555555555</v>
      </c>
      <c r="AS19" s="54">
        <f t="shared" si="8"/>
        <v>21500</v>
      </c>
      <c r="AT19" s="13">
        <f t="shared" si="9"/>
        <v>23.888888888888889</v>
      </c>
      <c r="AU19" s="58">
        <f t="shared" si="10"/>
        <v>90000</v>
      </c>
      <c r="AV19" s="13">
        <f t="shared" si="11"/>
        <v>100</v>
      </c>
    </row>
    <row r="20" spans="1:48" ht="27" customHeight="1">
      <c r="A20" s="17" t="s">
        <v>0</v>
      </c>
      <c r="B20" s="18" t="s">
        <v>0</v>
      </c>
      <c r="C20" s="18" t="s">
        <v>0</v>
      </c>
      <c r="D20" s="25" t="s">
        <v>0</v>
      </c>
      <c r="E20" s="17" t="s">
        <v>0</v>
      </c>
      <c r="F20" s="18" t="s">
        <v>0</v>
      </c>
      <c r="G20" s="18" t="s">
        <v>0</v>
      </c>
      <c r="H20" s="25" t="s">
        <v>0</v>
      </c>
      <c r="I20" s="10" t="s">
        <v>0</v>
      </c>
      <c r="J20" s="17" t="s">
        <v>53</v>
      </c>
      <c r="K20" s="25" t="s">
        <v>49</v>
      </c>
      <c r="L20" s="45">
        <v>3000</v>
      </c>
      <c r="M20" s="49">
        <v>500</v>
      </c>
      <c r="N20" s="12">
        <v>16.666666666666668</v>
      </c>
      <c r="O20" s="52">
        <v>500</v>
      </c>
      <c r="P20" s="12">
        <v>16.666666666666668</v>
      </c>
      <c r="Q20" s="52">
        <v>0</v>
      </c>
      <c r="R20" s="14">
        <v>0</v>
      </c>
      <c r="S20" s="54">
        <f t="shared" si="0"/>
        <v>1000</v>
      </c>
      <c r="T20" s="13">
        <f t="shared" si="1"/>
        <v>33.333333333333336</v>
      </c>
      <c r="U20" s="49">
        <v>500</v>
      </c>
      <c r="V20" s="12">
        <v>16.666666666666668</v>
      </c>
      <c r="W20" s="52">
        <v>500</v>
      </c>
      <c r="X20" s="12">
        <v>16.666666666666668</v>
      </c>
      <c r="Y20" s="52">
        <v>0</v>
      </c>
      <c r="Z20" s="14">
        <v>0</v>
      </c>
      <c r="AA20" s="54">
        <f t="shared" si="2"/>
        <v>1000</v>
      </c>
      <c r="AB20" s="13">
        <f t="shared" si="3"/>
        <v>33.333333333333336</v>
      </c>
      <c r="AC20" s="58">
        <f t="shared" si="4"/>
        <v>2000</v>
      </c>
      <c r="AD20" s="13">
        <f t="shared" si="5"/>
        <v>66.666666666666671</v>
      </c>
      <c r="AE20" s="49">
        <v>500</v>
      </c>
      <c r="AF20" s="12">
        <v>16.666666666666668</v>
      </c>
      <c r="AG20" s="52">
        <v>500</v>
      </c>
      <c r="AH20" s="12">
        <v>16.666666666666668</v>
      </c>
      <c r="AI20" s="52">
        <v>0</v>
      </c>
      <c r="AJ20" s="14">
        <v>0</v>
      </c>
      <c r="AK20" s="54">
        <f t="shared" si="6"/>
        <v>1000</v>
      </c>
      <c r="AL20" s="13">
        <f t="shared" si="7"/>
        <v>33.333333333333336</v>
      </c>
      <c r="AM20" s="49">
        <v>0</v>
      </c>
      <c r="AN20" s="12">
        <v>0</v>
      </c>
      <c r="AO20" s="52">
        <v>0</v>
      </c>
      <c r="AP20" s="12">
        <v>0</v>
      </c>
      <c r="AQ20" s="52">
        <v>0</v>
      </c>
      <c r="AR20" s="14">
        <v>0</v>
      </c>
      <c r="AS20" s="54">
        <f t="shared" si="8"/>
        <v>0</v>
      </c>
      <c r="AT20" s="13">
        <f t="shared" si="9"/>
        <v>0</v>
      </c>
      <c r="AU20" s="58">
        <f t="shared" si="10"/>
        <v>3000</v>
      </c>
      <c r="AV20" s="13">
        <f t="shared" si="11"/>
        <v>100</v>
      </c>
    </row>
    <row r="21" spans="1:48" ht="27" customHeight="1">
      <c r="A21" s="17" t="s">
        <v>0</v>
      </c>
      <c r="B21" s="18" t="s">
        <v>0</v>
      </c>
      <c r="C21" s="18" t="s">
        <v>0</v>
      </c>
      <c r="D21" s="25" t="s">
        <v>0</v>
      </c>
      <c r="E21" s="17" t="s">
        <v>0</v>
      </c>
      <c r="F21" s="18" t="s">
        <v>0</v>
      </c>
      <c r="G21" s="18" t="s">
        <v>0</v>
      </c>
      <c r="H21" s="25" t="s">
        <v>0</v>
      </c>
      <c r="I21" s="10" t="s">
        <v>0</v>
      </c>
      <c r="J21" s="17" t="s">
        <v>54</v>
      </c>
      <c r="K21" s="25" t="s">
        <v>51</v>
      </c>
      <c r="L21" s="45">
        <v>4000</v>
      </c>
      <c r="M21" s="49">
        <v>500</v>
      </c>
      <c r="N21" s="12">
        <v>12.5</v>
      </c>
      <c r="O21" s="52">
        <v>500</v>
      </c>
      <c r="P21" s="12">
        <v>12.5</v>
      </c>
      <c r="Q21" s="52">
        <v>500</v>
      </c>
      <c r="R21" s="14">
        <v>12.5</v>
      </c>
      <c r="S21" s="54">
        <f t="shared" si="0"/>
        <v>1500</v>
      </c>
      <c r="T21" s="13">
        <f t="shared" si="1"/>
        <v>37.5</v>
      </c>
      <c r="U21" s="49">
        <v>500</v>
      </c>
      <c r="V21" s="12">
        <v>12.5</v>
      </c>
      <c r="W21" s="52">
        <v>500</v>
      </c>
      <c r="X21" s="12">
        <v>12.5</v>
      </c>
      <c r="Y21" s="52">
        <v>500</v>
      </c>
      <c r="Z21" s="14">
        <v>12.5</v>
      </c>
      <c r="AA21" s="54">
        <f t="shared" si="2"/>
        <v>1500</v>
      </c>
      <c r="AB21" s="13">
        <f t="shared" si="3"/>
        <v>37.5</v>
      </c>
      <c r="AC21" s="58">
        <f t="shared" si="4"/>
        <v>3000</v>
      </c>
      <c r="AD21" s="13">
        <f t="shared" si="5"/>
        <v>75</v>
      </c>
      <c r="AE21" s="49">
        <v>500</v>
      </c>
      <c r="AF21" s="12">
        <v>12.5</v>
      </c>
      <c r="AG21" s="52">
        <v>500</v>
      </c>
      <c r="AH21" s="12">
        <v>12.5</v>
      </c>
      <c r="AI21" s="52">
        <v>0</v>
      </c>
      <c r="AJ21" s="14">
        <v>0</v>
      </c>
      <c r="AK21" s="54">
        <f t="shared" si="6"/>
        <v>1000</v>
      </c>
      <c r="AL21" s="13">
        <f t="shared" si="7"/>
        <v>25</v>
      </c>
      <c r="AM21" s="49">
        <v>0</v>
      </c>
      <c r="AN21" s="12">
        <v>0</v>
      </c>
      <c r="AO21" s="52">
        <v>0</v>
      </c>
      <c r="AP21" s="12">
        <v>0</v>
      </c>
      <c r="AQ21" s="52">
        <v>0</v>
      </c>
      <c r="AR21" s="14">
        <v>0</v>
      </c>
      <c r="AS21" s="54">
        <f t="shared" si="8"/>
        <v>0</v>
      </c>
      <c r="AT21" s="13">
        <f t="shared" si="9"/>
        <v>0</v>
      </c>
      <c r="AU21" s="58">
        <f t="shared" si="10"/>
        <v>4000</v>
      </c>
      <c r="AV21" s="13">
        <f t="shared" si="11"/>
        <v>100</v>
      </c>
    </row>
    <row r="22" spans="1:48" ht="27" customHeight="1">
      <c r="A22" s="17" t="s">
        <v>0</v>
      </c>
      <c r="B22" s="18" t="s">
        <v>0</v>
      </c>
      <c r="C22" s="18" t="s">
        <v>0</v>
      </c>
      <c r="D22" s="25" t="s">
        <v>0</v>
      </c>
      <c r="E22" s="17" t="s">
        <v>48</v>
      </c>
      <c r="F22" s="18" t="s">
        <v>49</v>
      </c>
      <c r="G22" s="18" t="s">
        <v>51</v>
      </c>
      <c r="H22" s="25" t="s">
        <v>47</v>
      </c>
      <c r="I22" s="10" t="s">
        <v>51</v>
      </c>
      <c r="J22" s="17" t="s">
        <v>52</v>
      </c>
      <c r="K22" s="25" t="s">
        <v>50</v>
      </c>
      <c r="L22" s="45">
        <v>749000</v>
      </c>
      <c r="M22" s="49">
        <v>113000</v>
      </c>
      <c r="N22" s="12">
        <v>15.086782376502002</v>
      </c>
      <c r="O22" s="52">
        <v>47000</v>
      </c>
      <c r="P22" s="12">
        <v>6.2750333778371159</v>
      </c>
      <c r="Q22" s="52">
        <v>47000</v>
      </c>
      <c r="R22" s="14">
        <v>6.2750333778371159</v>
      </c>
      <c r="S22" s="54">
        <f t="shared" si="0"/>
        <v>207000</v>
      </c>
      <c r="T22" s="13">
        <f t="shared" si="1"/>
        <v>27.636849132176234</v>
      </c>
      <c r="U22" s="49">
        <v>65000</v>
      </c>
      <c r="V22" s="12">
        <v>8.6782376502002663</v>
      </c>
      <c r="W22" s="52">
        <v>65000</v>
      </c>
      <c r="X22" s="12">
        <v>8.6782376502002663</v>
      </c>
      <c r="Y22" s="52">
        <v>65000</v>
      </c>
      <c r="Z22" s="14">
        <v>8.6782376502002663</v>
      </c>
      <c r="AA22" s="54">
        <f t="shared" si="2"/>
        <v>195000</v>
      </c>
      <c r="AB22" s="13">
        <f t="shared" si="3"/>
        <v>26.034712950600799</v>
      </c>
      <c r="AC22" s="58">
        <f t="shared" si="4"/>
        <v>402000</v>
      </c>
      <c r="AD22" s="13">
        <f t="shared" si="5"/>
        <v>53.671562082777029</v>
      </c>
      <c r="AE22" s="49">
        <v>66000</v>
      </c>
      <c r="AF22" s="12">
        <v>8.8117489986648874</v>
      </c>
      <c r="AG22" s="52">
        <v>66000</v>
      </c>
      <c r="AH22" s="12">
        <v>8.8117489986648874</v>
      </c>
      <c r="AI22" s="52">
        <v>66000</v>
      </c>
      <c r="AJ22" s="14">
        <v>8.8117489986648874</v>
      </c>
      <c r="AK22" s="54">
        <f t="shared" si="6"/>
        <v>198000</v>
      </c>
      <c r="AL22" s="13">
        <f t="shared" si="7"/>
        <v>26.43524699599466</v>
      </c>
      <c r="AM22" s="49">
        <v>46000</v>
      </c>
      <c r="AN22" s="12">
        <v>6.1415220293724966</v>
      </c>
      <c r="AO22" s="52">
        <v>46000</v>
      </c>
      <c r="AP22" s="12">
        <v>6.1415220293724966</v>
      </c>
      <c r="AQ22" s="52">
        <v>57000</v>
      </c>
      <c r="AR22" s="14">
        <v>7.6101468624833108</v>
      </c>
      <c r="AS22" s="54">
        <f t="shared" si="8"/>
        <v>149000</v>
      </c>
      <c r="AT22" s="13">
        <f t="shared" si="9"/>
        <v>19.893190921228303</v>
      </c>
      <c r="AU22" s="58">
        <f t="shared" si="10"/>
        <v>749000</v>
      </c>
      <c r="AV22" s="13">
        <f t="shared" si="11"/>
        <v>100</v>
      </c>
    </row>
    <row r="23" spans="1:48" ht="27" customHeight="1">
      <c r="A23" s="17" t="s">
        <v>0</v>
      </c>
      <c r="B23" s="18" t="s">
        <v>0</v>
      </c>
      <c r="C23" s="18" t="s">
        <v>0</v>
      </c>
      <c r="D23" s="25" t="s">
        <v>0</v>
      </c>
      <c r="E23" s="17" t="s">
        <v>0</v>
      </c>
      <c r="F23" s="18" t="s">
        <v>0</v>
      </c>
      <c r="G23" s="18" t="s">
        <v>0</v>
      </c>
      <c r="H23" s="25" t="s">
        <v>0</v>
      </c>
      <c r="I23" s="10" t="s">
        <v>0</v>
      </c>
      <c r="J23" s="17" t="s">
        <v>53</v>
      </c>
      <c r="K23" s="25" t="s">
        <v>50</v>
      </c>
      <c r="L23" s="45">
        <v>54000</v>
      </c>
      <c r="M23" s="49">
        <v>8000</v>
      </c>
      <c r="N23" s="12">
        <v>14.814814814814815</v>
      </c>
      <c r="O23" s="52">
        <v>4000</v>
      </c>
      <c r="P23" s="12">
        <v>7.4074074074074074</v>
      </c>
      <c r="Q23" s="52">
        <v>4000</v>
      </c>
      <c r="R23" s="14">
        <v>7.4074074074074074</v>
      </c>
      <c r="S23" s="54">
        <f t="shared" si="0"/>
        <v>16000</v>
      </c>
      <c r="T23" s="13">
        <f t="shared" si="1"/>
        <v>29.62962962962963</v>
      </c>
      <c r="U23" s="49">
        <v>5000</v>
      </c>
      <c r="V23" s="12">
        <v>9.2592592592592595</v>
      </c>
      <c r="W23" s="52">
        <v>5000</v>
      </c>
      <c r="X23" s="12">
        <v>9.2592592592592595</v>
      </c>
      <c r="Y23" s="52">
        <v>5000</v>
      </c>
      <c r="Z23" s="14">
        <v>9.2592592592592595</v>
      </c>
      <c r="AA23" s="54">
        <f t="shared" si="2"/>
        <v>15000</v>
      </c>
      <c r="AB23" s="13">
        <f t="shared" si="3"/>
        <v>27.777777777777779</v>
      </c>
      <c r="AC23" s="58">
        <f t="shared" si="4"/>
        <v>31000</v>
      </c>
      <c r="AD23" s="13">
        <f t="shared" si="5"/>
        <v>57.407407407407405</v>
      </c>
      <c r="AE23" s="49">
        <v>5000</v>
      </c>
      <c r="AF23" s="12">
        <v>9.2592592592592595</v>
      </c>
      <c r="AG23" s="52">
        <v>5000</v>
      </c>
      <c r="AH23" s="12">
        <v>9.2592592592592595</v>
      </c>
      <c r="AI23" s="52">
        <v>5000</v>
      </c>
      <c r="AJ23" s="14">
        <v>9.2592592592592595</v>
      </c>
      <c r="AK23" s="54">
        <f t="shared" si="6"/>
        <v>15000</v>
      </c>
      <c r="AL23" s="13">
        <f t="shared" si="7"/>
        <v>27.777777777777779</v>
      </c>
      <c r="AM23" s="49">
        <v>3000</v>
      </c>
      <c r="AN23" s="12">
        <v>5.5555555555555554</v>
      </c>
      <c r="AO23" s="52">
        <v>3000</v>
      </c>
      <c r="AP23" s="12">
        <v>5.5555555555555554</v>
      </c>
      <c r="AQ23" s="52">
        <v>2000</v>
      </c>
      <c r="AR23" s="14">
        <v>3.7037037037037037</v>
      </c>
      <c r="AS23" s="54">
        <f t="shared" si="8"/>
        <v>8000</v>
      </c>
      <c r="AT23" s="13">
        <f t="shared" si="9"/>
        <v>14.814814814814815</v>
      </c>
      <c r="AU23" s="58">
        <f t="shared" si="10"/>
        <v>54000</v>
      </c>
      <c r="AV23" s="13">
        <f t="shared" si="11"/>
        <v>100.00000000000001</v>
      </c>
    </row>
    <row r="24" spans="1:48" ht="27" customHeight="1">
      <c r="A24" s="17" t="s">
        <v>0</v>
      </c>
      <c r="B24" s="18" t="s">
        <v>0</v>
      </c>
      <c r="C24" s="18" t="s">
        <v>0</v>
      </c>
      <c r="D24" s="25" t="s">
        <v>0</v>
      </c>
      <c r="E24" s="17" t="s">
        <v>0</v>
      </c>
      <c r="F24" s="18" t="s">
        <v>0</v>
      </c>
      <c r="G24" s="18" t="s">
        <v>0</v>
      </c>
      <c r="H24" s="25" t="s">
        <v>0</v>
      </c>
      <c r="I24" s="10" t="s">
        <v>0</v>
      </c>
      <c r="J24" s="17" t="s">
        <v>54</v>
      </c>
      <c r="K24" s="25" t="s">
        <v>51</v>
      </c>
      <c r="L24" s="45">
        <v>1000</v>
      </c>
      <c r="M24" s="49">
        <v>500</v>
      </c>
      <c r="N24" s="12">
        <v>50</v>
      </c>
      <c r="O24" s="52">
        <v>500</v>
      </c>
      <c r="P24" s="12">
        <v>50</v>
      </c>
      <c r="Q24" s="52">
        <v>0</v>
      </c>
      <c r="R24" s="14">
        <v>0</v>
      </c>
      <c r="S24" s="54">
        <f t="shared" si="0"/>
        <v>1000</v>
      </c>
      <c r="T24" s="13">
        <f t="shared" si="1"/>
        <v>100</v>
      </c>
      <c r="U24" s="49">
        <v>0</v>
      </c>
      <c r="V24" s="12">
        <v>0</v>
      </c>
      <c r="W24" s="52">
        <v>0</v>
      </c>
      <c r="X24" s="12">
        <v>0</v>
      </c>
      <c r="Y24" s="52">
        <v>0</v>
      </c>
      <c r="Z24" s="14">
        <v>0</v>
      </c>
      <c r="AA24" s="54">
        <f t="shared" si="2"/>
        <v>0</v>
      </c>
      <c r="AB24" s="13">
        <f t="shared" si="3"/>
        <v>0</v>
      </c>
      <c r="AC24" s="58">
        <f t="shared" si="4"/>
        <v>1000</v>
      </c>
      <c r="AD24" s="13">
        <f t="shared" si="5"/>
        <v>100</v>
      </c>
      <c r="AE24" s="49">
        <v>0</v>
      </c>
      <c r="AF24" s="12">
        <v>0</v>
      </c>
      <c r="AG24" s="52">
        <v>0</v>
      </c>
      <c r="AH24" s="12">
        <v>0</v>
      </c>
      <c r="AI24" s="52">
        <v>0</v>
      </c>
      <c r="AJ24" s="14">
        <v>0</v>
      </c>
      <c r="AK24" s="54">
        <f t="shared" si="6"/>
        <v>0</v>
      </c>
      <c r="AL24" s="13">
        <f t="shared" si="7"/>
        <v>0</v>
      </c>
      <c r="AM24" s="49">
        <v>0</v>
      </c>
      <c r="AN24" s="12">
        <v>0</v>
      </c>
      <c r="AO24" s="52">
        <v>0</v>
      </c>
      <c r="AP24" s="12">
        <v>0</v>
      </c>
      <c r="AQ24" s="52">
        <v>0</v>
      </c>
      <c r="AR24" s="14">
        <v>0</v>
      </c>
      <c r="AS24" s="54">
        <f t="shared" si="8"/>
        <v>0</v>
      </c>
      <c r="AT24" s="13">
        <f t="shared" si="9"/>
        <v>0</v>
      </c>
      <c r="AU24" s="58">
        <f t="shared" si="10"/>
        <v>1000</v>
      </c>
      <c r="AV24" s="13">
        <f t="shared" si="11"/>
        <v>100</v>
      </c>
    </row>
    <row r="25" spans="1:48" ht="27" customHeight="1">
      <c r="A25" s="17" t="s">
        <v>0</v>
      </c>
      <c r="B25" s="18" t="s">
        <v>0</v>
      </c>
      <c r="C25" s="18" t="s">
        <v>0</v>
      </c>
      <c r="D25" s="25" t="s">
        <v>0</v>
      </c>
      <c r="E25" s="17" t="s">
        <v>0</v>
      </c>
      <c r="F25" s="18" t="s">
        <v>0</v>
      </c>
      <c r="G25" s="18" t="s">
        <v>0</v>
      </c>
      <c r="H25" s="25" t="s">
        <v>0</v>
      </c>
      <c r="I25" s="10" t="s">
        <v>0</v>
      </c>
      <c r="J25" s="17" t="s">
        <v>54</v>
      </c>
      <c r="K25" s="25" t="s">
        <v>55</v>
      </c>
      <c r="L25" s="45">
        <v>2000</v>
      </c>
      <c r="M25" s="49">
        <v>500</v>
      </c>
      <c r="N25" s="12">
        <v>25</v>
      </c>
      <c r="O25" s="52">
        <v>500</v>
      </c>
      <c r="P25" s="12">
        <v>25</v>
      </c>
      <c r="Q25" s="52">
        <v>500</v>
      </c>
      <c r="R25" s="14">
        <v>25</v>
      </c>
      <c r="S25" s="54">
        <f t="shared" si="0"/>
        <v>1500</v>
      </c>
      <c r="T25" s="13">
        <f t="shared" si="1"/>
        <v>75</v>
      </c>
      <c r="U25" s="49">
        <v>500</v>
      </c>
      <c r="V25" s="12">
        <v>25</v>
      </c>
      <c r="W25" s="52">
        <v>0</v>
      </c>
      <c r="X25" s="12">
        <v>0</v>
      </c>
      <c r="Y25" s="52">
        <v>0</v>
      </c>
      <c r="Z25" s="14">
        <v>0</v>
      </c>
      <c r="AA25" s="54">
        <f t="shared" si="2"/>
        <v>500</v>
      </c>
      <c r="AB25" s="13">
        <f t="shared" si="3"/>
        <v>25</v>
      </c>
      <c r="AC25" s="58">
        <f t="shared" si="4"/>
        <v>2000</v>
      </c>
      <c r="AD25" s="13">
        <f t="shared" si="5"/>
        <v>100</v>
      </c>
      <c r="AE25" s="49">
        <v>0</v>
      </c>
      <c r="AF25" s="12">
        <v>0</v>
      </c>
      <c r="AG25" s="52">
        <v>0</v>
      </c>
      <c r="AH25" s="12">
        <v>0</v>
      </c>
      <c r="AI25" s="52">
        <v>0</v>
      </c>
      <c r="AJ25" s="14">
        <v>0</v>
      </c>
      <c r="AK25" s="54">
        <f t="shared" si="6"/>
        <v>0</v>
      </c>
      <c r="AL25" s="13">
        <f t="shared" si="7"/>
        <v>0</v>
      </c>
      <c r="AM25" s="49">
        <v>0</v>
      </c>
      <c r="AN25" s="12">
        <v>0</v>
      </c>
      <c r="AO25" s="52">
        <v>0</v>
      </c>
      <c r="AP25" s="12">
        <v>0</v>
      </c>
      <c r="AQ25" s="52">
        <v>0</v>
      </c>
      <c r="AR25" s="14">
        <v>0</v>
      </c>
      <c r="AS25" s="54">
        <f t="shared" si="8"/>
        <v>0</v>
      </c>
      <c r="AT25" s="13">
        <f t="shared" si="9"/>
        <v>0</v>
      </c>
      <c r="AU25" s="58">
        <f t="shared" si="10"/>
        <v>2000</v>
      </c>
      <c r="AV25" s="13">
        <f t="shared" si="11"/>
        <v>100</v>
      </c>
    </row>
    <row r="26" spans="1:48" ht="27" customHeight="1">
      <c r="A26" s="17" t="s">
        <v>0</v>
      </c>
      <c r="B26" s="18" t="s">
        <v>0</v>
      </c>
      <c r="C26" s="18" t="s">
        <v>0</v>
      </c>
      <c r="D26" s="25" t="s">
        <v>0</v>
      </c>
      <c r="E26" s="17" t="s">
        <v>0</v>
      </c>
      <c r="F26" s="18" t="s">
        <v>0</v>
      </c>
      <c r="G26" s="18" t="s">
        <v>0</v>
      </c>
      <c r="H26" s="25" t="s">
        <v>0</v>
      </c>
      <c r="I26" s="10" t="s">
        <v>0</v>
      </c>
      <c r="J26" s="17" t="s">
        <v>54</v>
      </c>
      <c r="K26" s="25" t="s">
        <v>56</v>
      </c>
      <c r="L26" s="45">
        <v>4000</v>
      </c>
      <c r="M26" s="49">
        <v>1000</v>
      </c>
      <c r="N26" s="12">
        <v>25</v>
      </c>
      <c r="O26" s="52">
        <v>1000</v>
      </c>
      <c r="P26" s="12">
        <v>25</v>
      </c>
      <c r="Q26" s="52">
        <v>1000</v>
      </c>
      <c r="R26" s="14">
        <v>25</v>
      </c>
      <c r="S26" s="54">
        <f t="shared" si="0"/>
        <v>3000</v>
      </c>
      <c r="T26" s="13">
        <f t="shared" si="1"/>
        <v>75</v>
      </c>
      <c r="U26" s="49">
        <v>1000</v>
      </c>
      <c r="V26" s="12">
        <v>25</v>
      </c>
      <c r="W26" s="52">
        <v>0</v>
      </c>
      <c r="X26" s="12">
        <v>0</v>
      </c>
      <c r="Y26" s="52">
        <v>0</v>
      </c>
      <c r="Z26" s="14">
        <v>0</v>
      </c>
      <c r="AA26" s="54">
        <f t="shared" si="2"/>
        <v>1000</v>
      </c>
      <c r="AB26" s="13">
        <f t="shared" si="3"/>
        <v>25</v>
      </c>
      <c r="AC26" s="58">
        <f t="shared" si="4"/>
        <v>4000</v>
      </c>
      <c r="AD26" s="13">
        <f t="shared" si="5"/>
        <v>100</v>
      </c>
      <c r="AE26" s="49">
        <v>0</v>
      </c>
      <c r="AF26" s="12">
        <v>0</v>
      </c>
      <c r="AG26" s="52">
        <v>0</v>
      </c>
      <c r="AH26" s="12">
        <v>0</v>
      </c>
      <c r="AI26" s="52">
        <v>0</v>
      </c>
      <c r="AJ26" s="14">
        <v>0</v>
      </c>
      <c r="AK26" s="54">
        <f t="shared" si="6"/>
        <v>0</v>
      </c>
      <c r="AL26" s="13">
        <f t="shared" si="7"/>
        <v>0</v>
      </c>
      <c r="AM26" s="49">
        <v>0</v>
      </c>
      <c r="AN26" s="12">
        <v>0</v>
      </c>
      <c r="AO26" s="52">
        <v>0</v>
      </c>
      <c r="AP26" s="12">
        <v>0</v>
      </c>
      <c r="AQ26" s="52">
        <v>0</v>
      </c>
      <c r="AR26" s="14">
        <v>0</v>
      </c>
      <c r="AS26" s="54">
        <f t="shared" si="8"/>
        <v>0</v>
      </c>
      <c r="AT26" s="13">
        <f t="shared" si="9"/>
        <v>0</v>
      </c>
      <c r="AU26" s="58">
        <f t="shared" si="10"/>
        <v>4000</v>
      </c>
      <c r="AV26" s="13">
        <f t="shared" si="11"/>
        <v>100</v>
      </c>
    </row>
    <row r="27" spans="1:48" ht="27" customHeight="1">
      <c r="A27" s="17" t="s">
        <v>0</v>
      </c>
      <c r="B27" s="18" t="s">
        <v>0</v>
      </c>
      <c r="C27" s="18" t="s">
        <v>0</v>
      </c>
      <c r="D27" s="25" t="s">
        <v>0</v>
      </c>
      <c r="E27" s="17" t="s">
        <v>0</v>
      </c>
      <c r="F27" s="18" t="s">
        <v>0</v>
      </c>
      <c r="G27" s="18" t="s">
        <v>0</v>
      </c>
      <c r="H27" s="25" t="s">
        <v>0</v>
      </c>
      <c r="I27" s="10" t="s">
        <v>0</v>
      </c>
      <c r="J27" s="17" t="s">
        <v>54</v>
      </c>
      <c r="K27" s="25" t="s">
        <v>57</v>
      </c>
      <c r="L27" s="45">
        <v>4000</v>
      </c>
      <c r="M27" s="49">
        <v>500</v>
      </c>
      <c r="N27" s="12">
        <v>12.5</v>
      </c>
      <c r="O27" s="52">
        <v>500</v>
      </c>
      <c r="P27" s="12">
        <v>12.5</v>
      </c>
      <c r="Q27" s="52">
        <v>500</v>
      </c>
      <c r="R27" s="14">
        <v>12.5</v>
      </c>
      <c r="S27" s="54">
        <f t="shared" si="0"/>
        <v>1500</v>
      </c>
      <c r="T27" s="13">
        <f t="shared" si="1"/>
        <v>37.5</v>
      </c>
      <c r="U27" s="49">
        <v>500</v>
      </c>
      <c r="V27" s="12">
        <v>12.5</v>
      </c>
      <c r="W27" s="52">
        <v>500</v>
      </c>
      <c r="X27" s="12">
        <v>12.5</v>
      </c>
      <c r="Y27" s="52">
        <v>500</v>
      </c>
      <c r="Z27" s="14">
        <v>12.5</v>
      </c>
      <c r="AA27" s="54">
        <f t="shared" si="2"/>
        <v>1500</v>
      </c>
      <c r="AB27" s="13">
        <f t="shared" si="3"/>
        <v>37.5</v>
      </c>
      <c r="AC27" s="58">
        <f t="shared" si="4"/>
        <v>3000</v>
      </c>
      <c r="AD27" s="13">
        <f t="shared" si="5"/>
        <v>75</v>
      </c>
      <c r="AE27" s="49">
        <v>500</v>
      </c>
      <c r="AF27" s="12">
        <v>12.5</v>
      </c>
      <c r="AG27" s="52">
        <v>500</v>
      </c>
      <c r="AH27" s="12">
        <v>12.5</v>
      </c>
      <c r="AI27" s="52">
        <v>0</v>
      </c>
      <c r="AJ27" s="14">
        <v>0</v>
      </c>
      <c r="AK27" s="54">
        <f t="shared" si="6"/>
        <v>1000</v>
      </c>
      <c r="AL27" s="13">
        <f t="shared" si="7"/>
        <v>25</v>
      </c>
      <c r="AM27" s="49">
        <v>0</v>
      </c>
      <c r="AN27" s="12">
        <v>0</v>
      </c>
      <c r="AO27" s="52">
        <v>0</v>
      </c>
      <c r="AP27" s="12">
        <v>0</v>
      </c>
      <c r="AQ27" s="52">
        <v>0</v>
      </c>
      <c r="AR27" s="14">
        <v>0</v>
      </c>
      <c r="AS27" s="54">
        <f t="shared" si="8"/>
        <v>0</v>
      </c>
      <c r="AT27" s="13">
        <f t="shared" si="9"/>
        <v>0</v>
      </c>
      <c r="AU27" s="58">
        <f t="shared" si="10"/>
        <v>4000</v>
      </c>
      <c r="AV27" s="13">
        <f t="shared" si="11"/>
        <v>100</v>
      </c>
    </row>
    <row r="28" spans="1:48" ht="27" customHeight="1">
      <c r="A28" s="17" t="s">
        <v>44</v>
      </c>
      <c r="B28" s="18" t="s">
        <v>45</v>
      </c>
      <c r="C28" s="18" t="s">
        <v>46</v>
      </c>
      <c r="D28" s="25" t="s">
        <v>58</v>
      </c>
      <c r="E28" s="17" t="s">
        <v>48</v>
      </c>
      <c r="F28" s="18" t="s">
        <v>49</v>
      </c>
      <c r="G28" s="18" t="s">
        <v>50</v>
      </c>
      <c r="H28" s="25" t="s">
        <v>47</v>
      </c>
      <c r="I28" s="10" t="s">
        <v>51</v>
      </c>
      <c r="J28" s="17" t="s">
        <v>52</v>
      </c>
      <c r="K28" s="25" t="s">
        <v>50</v>
      </c>
      <c r="L28" s="45">
        <v>3787000</v>
      </c>
      <c r="M28" s="49">
        <v>568000</v>
      </c>
      <c r="N28" s="12">
        <v>14.998679693688937</v>
      </c>
      <c r="O28" s="52">
        <v>230000</v>
      </c>
      <c r="P28" s="12">
        <v>6.073409030895168</v>
      </c>
      <c r="Q28" s="52">
        <v>220000</v>
      </c>
      <c r="R28" s="14">
        <v>5.8093477686823345</v>
      </c>
      <c r="S28" s="54">
        <f t="shared" si="0"/>
        <v>1018000</v>
      </c>
      <c r="T28" s="13">
        <f t="shared" si="1"/>
        <v>26.881436493266442</v>
      </c>
      <c r="U28" s="49">
        <v>322000</v>
      </c>
      <c r="V28" s="12">
        <v>8.502772643253234</v>
      </c>
      <c r="W28" s="52">
        <v>322000</v>
      </c>
      <c r="X28" s="12">
        <v>8.502772643253234</v>
      </c>
      <c r="Y28" s="52">
        <v>322000</v>
      </c>
      <c r="Z28" s="14">
        <v>8.502772643253234</v>
      </c>
      <c r="AA28" s="54">
        <f t="shared" si="2"/>
        <v>966000</v>
      </c>
      <c r="AB28" s="13">
        <f t="shared" si="3"/>
        <v>25.508317929759702</v>
      </c>
      <c r="AC28" s="58">
        <f t="shared" si="4"/>
        <v>1984000</v>
      </c>
      <c r="AD28" s="13">
        <f t="shared" si="5"/>
        <v>52.389754423026147</v>
      </c>
      <c r="AE28" s="49">
        <v>332000</v>
      </c>
      <c r="AF28" s="12">
        <v>8.7668339054660684</v>
      </c>
      <c r="AG28" s="52">
        <v>332000</v>
      </c>
      <c r="AH28" s="12">
        <v>8.7668339054660684</v>
      </c>
      <c r="AI28" s="52">
        <v>332000</v>
      </c>
      <c r="AJ28" s="14">
        <v>8.7668339054660684</v>
      </c>
      <c r="AK28" s="54">
        <f t="shared" si="6"/>
        <v>996000</v>
      </c>
      <c r="AL28" s="13">
        <f t="shared" si="7"/>
        <v>26.300501716398205</v>
      </c>
      <c r="AM28" s="49">
        <v>260000</v>
      </c>
      <c r="AN28" s="12">
        <v>6.8655928175336678</v>
      </c>
      <c r="AO28" s="52">
        <v>260000</v>
      </c>
      <c r="AP28" s="12">
        <v>6.8655928175336678</v>
      </c>
      <c r="AQ28" s="52">
        <v>287000</v>
      </c>
      <c r="AR28" s="14">
        <v>7.5785582255083179</v>
      </c>
      <c r="AS28" s="54">
        <f t="shared" si="8"/>
        <v>807000</v>
      </c>
      <c r="AT28" s="13">
        <f t="shared" si="9"/>
        <v>21.309743860575654</v>
      </c>
      <c r="AU28" s="58">
        <f t="shared" si="10"/>
        <v>3787000</v>
      </c>
      <c r="AV28" s="13">
        <f t="shared" si="11"/>
        <v>100</v>
      </c>
    </row>
    <row r="29" spans="1:48" ht="27" customHeight="1">
      <c r="A29" s="17" t="s">
        <v>0</v>
      </c>
      <c r="B29" s="18" t="s">
        <v>0</v>
      </c>
      <c r="C29" s="18" t="s">
        <v>0</v>
      </c>
      <c r="D29" s="25" t="s">
        <v>0</v>
      </c>
      <c r="E29" s="17" t="s">
        <v>0</v>
      </c>
      <c r="F29" s="18" t="s">
        <v>0</v>
      </c>
      <c r="G29" s="18" t="s">
        <v>0</v>
      </c>
      <c r="H29" s="25" t="s">
        <v>0</v>
      </c>
      <c r="I29" s="10" t="s">
        <v>0</v>
      </c>
      <c r="J29" s="17" t="s">
        <v>52</v>
      </c>
      <c r="K29" s="25" t="s">
        <v>51</v>
      </c>
      <c r="L29" s="45">
        <v>386000</v>
      </c>
      <c r="M29" s="49">
        <v>58000</v>
      </c>
      <c r="N29" s="12">
        <v>15.025906735751295</v>
      </c>
      <c r="O29" s="52">
        <v>24000</v>
      </c>
      <c r="P29" s="12">
        <v>6.2176165803108807</v>
      </c>
      <c r="Q29" s="52">
        <v>24000</v>
      </c>
      <c r="R29" s="14">
        <v>6.2176165803108807</v>
      </c>
      <c r="S29" s="54">
        <f t="shared" si="0"/>
        <v>106000</v>
      </c>
      <c r="T29" s="13">
        <f t="shared" si="1"/>
        <v>27.461139896373059</v>
      </c>
      <c r="U29" s="49">
        <v>34000</v>
      </c>
      <c r="V29" s="12">
        <v>8.8082901554404138</v>
      </c>
      <c r="W29" s="52">
        <v>34000</v>
      </c>
      <c r="X29" s="12">
        <v>8.8082901554404138</v>
      </c>
      <c r="Y29" s="52">
        <v>34000</v>
      </c>
      <c r="Z29" s="14">
        <v>8.8082901554404138</v>
      </c>
      <c r="AA29" s="54">
        <f t="shared" si="2"/>
        <v>102000</v>
      </c>
      <c r="AB29" s="13">
        <f t="shared" si="3"/>
        <v>26.424870466321241</v>
      </c>
      <c r="AC29" s="58">
        <f t="shared" si="4"/>
        <v>208000</v>
      </c>
      <c r="AD29" s="13">
        <f t="shared" si="5"/>
        <v>53.8860103626943</v>
      </c>
      <c r="AE29" s="49">
        <v>36000</v>
      </c>
      <c r="AF29" s="12">
        <v>9.3264248704663206</v>
      </c>
      <c r="AG29" s="52">
        <v>36000</v>
      </c>
      <c r="AH29" s="12">
        <v>9.3264248704663206</v>
      </c>
      <c r="AI29" s="52">
        <v>36000</v>
      </c>
      <c r="AJ29" s="14">
        <v>9.3264248704663206</v>
      </c>
      <c r="AK29" s="54">
        <f t="shared" si="6"/>
        <v>108000</v>
      </c>
      <c r="AL29" s="13">
        <f t="shared" si="7"/>
        <v>27.979274611398964</v>
      </c>
      <c r="AM29" s="49">
        <v>23000</v>
      </c>
      <c r="AN29" s="12">
        <v>5.9585492227979273</v>
      </c>
      <c r="AO29" s="52">
        <v>23000</v>
      </c>
      <c r="AP29" s="12">
        <v>5.9585492227979273</v>
      </c>
      <c r="AQ29" s="52">
        <v>24000</v>
      </c>
      <c r="AR29" s="14">
        <v>6.2176165803108807</v>
      </c>
      <c r="AS29" s="54">
        <f t="shared" si="8"/>
        <v>70000</v>
      </c>
      <c r="AT29" s="13">
        <f t="shared" si="9"/>
        <v>18.134715025906736</v>
      </c>
      <c r="AU29" s="58">
        <f t="shared" si="10"/>
        <v>386000</v>
      </c>
      <c r="AV29" s="13">
        <f t="shared" si="11"/>
        <v>100</v>
      </c>
    </row>
    <row r="30" spans="1:48" ht="27" customHeight="1">
      <c r="A30" s="17" t="s">
        <v>0</v>
      </c>
      <c r="B30" s="18" t="s">
        <v>0</v>
      </c>
      <c r="C30" s="18" t="s">
        <v>0</v>
      </c>
      <c r="D30" s="25" t="s">
        <v>0</v>
      </c>
      <c r="E30" s="17" t="s">
        <v>0</v>
      </c>
      <c r="F30" s="18" t="s">
        <v>0</v>
      </c>
      <c r="G30" s="18" t="s">
        <v>0</v>
      </c>
      <c r="H30" s="25" t="s">
        <v>0</v>
      </c>
      <c r="I30" s="10" t="s">
        <v>0</v>
      </c>
      <c r="J30" s="17" t="s">
        <v>52</v>
      </c>
      <c r="K30" s="25" t="s">
        <v>49</v>
      </c>
      <c r="L30" s="45">
        <v>13000</v>
      </c>
      <c r="M30" s="49">
        <v>2000</v>
      </c>
      <c r="N30" s="12">
        <v>15.384615384615385</v>
      </c>
      <c r="O30" s="52">
        <v>500</v>
      </c>
      <c r="P30" s="12">
        <v>3.8461538461538463</v>
      </c>
      <c r="Q30" s="52">
        <v>500</v>
      </c>
      <c r="R30" s="14">
        <v>3.8461538461538463</v>
      </c>
      <c r="S30" s="54">
        <f t="shared" si="0"/>
        <v>3000</v>
      </c>
      <c r="T30" s="13">
        <f t="shared" si="1"/>
        <v>23.076923076923077</v>
      </c>
      <c r="U30" s="49">
        <v>1000</v>
      </c>
      <c r="V30" s="12">
        <v>7.6923076923076925</v>
      </c>
      <c r="W30" s="52">
        <v>1000</v>
      </c>
      <c r="X30" s="12">
        <v>7.6923076923076925</v>
      </c>
      <c r="Y30" s="52">
        <v>1500</v>
      </c>
      <c r="Z30" s="14">
        <v>11.538461538461538</v>
      </c>
      <c r="AA30" s="54">
        <f t="shared" si="2"/>
        <v>3500</v>
      </c>
      <c r="AB30" s="13">
        <f t="shared" si="3"/>
        <v>26.923076923076923</v>
      </c>
      <c r="AC30" s="58">
        <f t="shared" si="4"/>
        <v>6500</v>
      </c>
      <c r="AD30" s="13">
        <f t="shared" si="5"/>
        <v>50</v>
      </c>
      <c r="AE30" s="49">
        <v>1000</v>
      </c>
      <c r="AF30" s="12">
        <v>7.6923076923076925</v>
      </c>
      <c r="AG30" s="52">
        <v>1500</v>
      </c>
      <c r="AH30" s="12">
        <v>11.538461538461538</v>
      </c>
      <c r="AI30" s="52">
        <v>2000</v>
      </c>
      <c r="AJ30" s="14">
        <v>15.384615384615385</v>
      </c>
      <c r="AK30" s="54">
        <f t="shared" si="6"/>
        <v>4500</v>
      </c>
      <c r="AL30" s="13">
        <f t="shared" si="7"/>
        <v>34.615384615384613</v>
      </c>
      <c r="AM30" s="49">
        <v>1000</v>
      </c>
      <c r="AN30" s="12">
        <v>7.6923076923076925</v>
      </c>
      <c r="AO30" s="52">
        <v>1000</v>
      </c>
      <c r="AP30" s="12">
        <v>7.6923076923076925</v>
      </c>
      <c r="AQ30" s="52">
        <v>0</v>
      </c>
      <c r="AR30" s="14">
        <v>0</v>
      </c>
      <c r="AS30" s="54">
        <f t="shared" si="8"/>
        <v>2000</v>
      </c>
      <c r="AT30" s="13">
        <f t="shared" si="9"/>
        <v>15.384615384615385</v>
      </c>
      <c r="AU30" s="58">
        <f t="shared" si="10"/>
        <v>13000</v>
      </c>
      <c r="AV30" s="13">
        <f t="shared" si="11"/>
        <v>100</v>
      </c>
    </row>
    <row r="31" spans="1:48" ht="27" customHeight="1">
      <c r="A31" s="17" t="s">
        <v>0</v>
      </c>
      <c r="B31" s="18" t="s">
        <v>0</v>
      </c>
      <c r="C31" s="18" t="s">
        <v>0</v>
      </c>
      <c r="D31" s="25" t="s">
        <v>0</v>
      </c>
      <c r="E31" s="17" t="s">
        <v>0</v>
      </c>
      <c r="F31" s="18" t="s">
        <v>0</v>
      </c>
      <c r="G31" s="18" t="s">
        <v>0</v>
      </c>
      <c r="H31" s="25" t="s">
        <v>0</v>
      </c>
      <c r="I31" s="10" t="s">
        <v>0</v>
      </c>
      <c r="J31" s="17" t="s">
        <v>53</v>
      </c>
      <c r="K31" s="25" t="s">
        <v>50</v>
      </c>
      <c r="L31" s="45">
        <v>617000</v>
      </c>
      <c r="M31" s="49">
        <v>93000</v>
      </c>
      <c r="N31" s="12">
        <v>15.072933549432738</v>
      </c>
      <c r="O31" s="52">
        <v>37000</v>
      </c>
      <c r="P31" s="12">
        <v>5.9967585089141009</v>
      </c>
      <c r="Q31" s="52">
        <v>37000</v>
      </c>
      <c r="R31" s="14">
        <v>5.9967585089141009</v>
      </c>
      <c r="S31" s="54">
        <f t="shared" si="0"/>
        <v>167000</v>
      </c>
      <c r="T31" s="13">
        <f t="shared" si="1"/>
        <v>27.06645056726094</v>
      </c>
      <c r="U31" s="49">
        <v>50000</v>
      </c>
      <c r="V31" s="12">
        <v>8.1037277147487838</v>
      </c>
      <c r="W31" s="52">
        <v>55000</v>
      </c>
      <c r="X31" s="12">
        <v>8.9141004862236635</v>
      </c>
      <c r="Y31" s="52">
        <v>50000</v>
      </c>
      <c r="Z31" s="14">
        <v>8.1037277147487838</v>
      </c>
      <c r="AA31" s="54">
        <f t="shared" si="2"/>
        <v>155000</v>
      </c>
      <c r="AB31" s="13">
        <f t="shared" si="3"/>
        <v>25.121555915721231</v>
      </c>
      <c r="AC31" s="58">
        <f t="shared" si="4"/>
        <v>322000</v>
      </c>
      <c r="AD31" s="13">
        <f t="shared" si="5"/>
        <v>52.188006482982175</v>
      </c>
      <c r="AE31" s="49">
        <v>58000</v>
      </c>
      <c r="AF31" s="12">
        <v>9.4003241491085898</v>
      </c>
      <c r="AG31" s="52">
        <v>66000</v>
      </c>
      <c r="AH31" s="12">
        <v>10.696920583468396</v>
      </c>
      <c r="AI31" s="52">
        <v>50000</v>
      </c>
      <c r="AJ31" s="14">
        <v>8.1037277147487838</v>
      </c>
      <c r="AK31" s="54">
        <f t="shared" si="6"/>
        <v>174000</v>
      </c>
      <c r="AL31" s="13">
        <f t="shared" si="7"/>
        <v>28.200972447325768</v>
      </c>
      <c r="AM31" s="49">
        <v>50000</v>
      </c>
      <c r="AN31" s="12">
        <v>8.1037277147487838</v>
      </c>
      <c r="AO31" s="52">
        <v>51000</v>
      </c>
      <c r="AP31" s="12">
        <v>8.2658022690437605</v>
      </c>
      <c r="AQ31" s="52">
        <v>20000</v>
      </c>
      <c r="AR31" s="14">
        <v>3.2414910858995136</v>
      </c>
      <c r="AS31" s="54">
        <f t="shared" si="8"/>
        <v>121000</v>
      </c>
      <c r="AT31" s="13">
        <f t="shared" si="9"/>
        <v>19.611021069692061</v>
      </c>
      <c r="AU31" s="58">
        <f t="shared" si="10"/>
        <v>617000</v>
      </c>
      <c r="AV31" s="13">
        <f t="shared" si="11"/>
        <v>100</v>
      </c>
    </row>
    <row r="32" spans="1:48" ht="27" customHeight="1">
      <c r="A32" s="17" t="s">
        <v>0</v>
      </c>
      <c r="B32" s="18" t="s">
        <v>0</v>
      </c>
      <c r="C32" s="18" t="s">
        <v>0</v>
      </c>
      <c r="D32" s="25" t="s">
        <v>0</v>
      </c>
      <c r="E32" s="17" t="s">
        <v>0</v>
      </c>
      <c r="F32" s="18" t="s">
        <v>0</v>
      </c>
      <c r="G32" s="18" t="s">
        <v>0</v>
      </c>
      <c r="H32" s="25" t="s">
        <v>0</v>
      </c>
      <c r="I32" s="10" t="s">
        <v>0</v>
      </c>
      <c r="J32" s="17" t="s">
        <v>53</v>
      </c>
      <c r="K32" s="25" t="s">
        <v>49</v>
      </c>
      <c r="L32" s="45">
        <v>4000</v>
      </c>
      <c r="M32" s="49">
        <v>500</v>
      </c>
      <c r="N32" s="12">
        <v>12.5</v>
      </c>
      <c r="O32" s="52">
        <v>250</v>
      </c>
      <c r="P32" s="12">
        <v>6.25</v>
      </c>
      <c r="Q32" s="52">
        <v>250</v>
      </c>
      <c r="R32" s="14">
        <v>6.25</v>
      </c>
      <c r="S32" s="54">
        <f t="shared" si="0"/>
        <v>1000</v>
      </c>
      <c r="T32" s="13">
        <f t="shared" si="1"/>
        <v>25</v>
      </c>
      <c r="U32" s="49">
        <v>500</v>
      </c>
      <c r="V32" s="12">
        <v>12.5</v>
      </c>
      <c r="W32" s="52">
        <v>500</v>
      </c>
      <c r="X32" s="12">
        <v>12.5</v>
      </c>
      <c r="Y32" s="52">
        <v>500</v>
      </c>
      <c r="Z32" s="14">
        <v>12.5</v>
      </c>
      <c r="AA32" s="54">
        <f t="shared" si="2"/>
        <v>1500</v>
      </c>
      <c r="AB32" s="13">
        <f t="shared" si="3"/>
        <v>37.5</v>
      </c>
      <c r="AC32" s="58">
        <f t="shared" si="4"/>
        <v>2500</v>
      </c>
      <c r="AD32" s="13">
        <f t="shared" si="5"/>
        <v>62.5</v>
      </c>
      <c r="AE32" s="49">
        <v>750</v>
      </c>
      <c r="AF32" s="12">
        <v>18.75</v>
      </c>
      <c r="AG32" s="52">
        <v>750</v>
      </c>
      <c r="AH32" s="12">
        <v>18.75</v>
      </c>
      <c r="AI32" s="52">
        <v>0</v>
      </c>
      <c r="AJ32" s="14">
        <v>0</v>
      </c>
      <c r="AK32" s="54">
        <f t="shared" si="6"/>
        <v>1500</v>
      </c>
      <c r="AL32" s="13">
        <f t="shared" si="7"/>
        <v>37.5</v>
      </c>
      <c r="AM32" s="49">
        <v>0</v>
      </c>
      <c r="AN32" s="12">
        <v>0</v>
      </c>
      <c r="AO32" s="52">
        <v>0</v>
      </c>
      <c r="AP32" s="12">
        <v>0</v>
      </c>
      <c r="AQ32" s="52">
        <v>0</v>
      </c>
      <c r="AR32" s="14">
        <v>0</v>
      </c>
      <c r="AS32" s="54">
        <f t="shared" si="8"/>
        <v>0</v>
      </c>
      <c r="AT32" s="13">
        <f t="shared" si="9"/>
        <v>0</v>
      </c>
      <c r="AU32" s="58">
        <f t="shared" si="10"/>
        <v>4000</v>
      </c>
      <c r="AV32" s="13">
        <f t="shared" si="11"/>
        <v>100</v>
      </c>
    </row>
    <row r="33" spans="1:48" ht="27" customHeight="1">
      <c r="A33" s="17" t="s">
        <v>0</v>
      </c>
      <c r="B33" s="18" t="s">
        <v>0</v>
      </c>
      <c r="C33" s="18" t="s">
        <v>0</v>
      </c>
      <c r="D33" s="25" t="s">
        <v>0</v>
      </c>
      <c r="E33" s="17" t="s">
        <v>0</v>
      </c>
      <c r="F33" s="18" t="s">
        <v>0</v>
      </c>
      <c r="G33" s="18" t="s">
        <v>0</v>
      </c>
      <c r="H33" s="25" t="s">
        <v>0</v>
      </c>
      <c r="I33" s="10" t="s">
        <v>0</v>
      </c>
      <c r="J33" s="17" t="s">
        <v>54</v>
      </c>
      <c r="K33" s="25" t="s">
        <v>51</v>
      </c>
      <c r="L33" s="45">
        <v>3000</v>
      </c>
      <c r="M33" s="49">
        <v>250</v>
      </c>
      <c r="N33" s="12">
        <v>8.3333333333333339</v>
      </c>
      <c r="O33" s="52">
        <v>250</v>
      </c>
      <c r="P33" s="12">
        <v>8.3333333333333339</v>
      </c>
      <c r="Q33" s="52">
        <v>250</v>
      </c>
      <c r="R33" s="14">
        <v>8.3333333333333339</v>
      </c>
      <c r="S33" s="54">
        <f t="shared" si="0"/>
        <v>750</v>
      </c>
      <c r="T33" s="13">
        <f t="shared" si="1"/>
        <v>25</v>
      </c>
      <c r="U33" s="49">
        <v>250</v>
      </c>
      <c r="V33" s="12">
        <v>8.3333333333333339</v>
      </c>
      <c r="W33" s="52">
        <v>250</v>
      </c>
      <c r="X33" s="12">
        <v>8.3333333333333339</v>
      </c>
      <c r="Y33" s="52">
        <v>250</v>
      </c>
      <c r="Z33" s="14">
        <v>8.3333333333333339</v>
      </c>
      <c r="AA33" s="54">
        <f t="shared" si="2"/>
        <v>750</v>
      </c>
      <c r="AB33" s="13">
        <f t="shared" si="3"/>
        <v>25</v>
      </c>
      <c r="AC33" s="58">
        <f t="shared" si="4"/>
        <v>1500</v>
      </c>
      <c r="AD33" s="13">
        <f t="shared" si="5"/>
        <v>50</v>
      </c>
      <c r="AE33" s="49">
        <v>250</v>
      </c>
      <c r="AF33" s="12">
        <v>8.3333333333333339</v>
      </c>
      <c r="AG33" s="52">
        <v>500</v>
      </c>
      <c r="AH33" s="12">
        <v>16.666666666666668</v>
      </c>
      <c r="AI33" s="52">
        <v>250</v>
      </c>
      <c r="AJ33" s="14">
        <v>8.3333333333333339</v>
      </c>
      <c r="AK33" s="54">
        <f t="shared" si="6"/>
        <v>1000</v>
      </c>
      <c r="AL33" s="13">
        <f t="shared" si="7"/>
        <v>33.333333333333336</v>
      </c>
      <c r="AM33" s="49">
        <v>500</v>
      </c>
      <c r="AN33" s="12">
        <v>16.666666666666668</v>
      </c>
      <c r="AO33" s="52">
        <v>0</v>
      </c>
      <c r="AP33" s="12">
        <v>0</v>
      </c>
      <c r="AQ33" s="52">
        <v>0</v>
      </c>
      <c r="AR33" s="14">
        <v>0</v>
      </c>
      <c r="AS33" s="54">
        <f t="shared" si="8"/>
        <v>500</v>
      </c>
      <c r="AT33" s="13">
        <f t="shared" si="9"/>
        <v>16.666666666666668</v>
      </c>
      <c r="AU33" s="58">
        <f t="shared" si="10"/>
        <v>3000</v>
      </c>
      <c r="AV33" s="13">
        <f t="shared" si="11"/>
        <v>100</v>
      </c>
    </row>
    <row r="34" spans="1:48" ht="27" customHeight="1">
      <c r="A34" s="17" t="s">
        <v>0</v>
      </c>
      <c r="B34" s="18" t="s">
        <v>0</v>
      </c>
      <c r="C34" s="18" t="s">
        <v>0</v>
      </c>
      <c r="D34" s="25" t="s">
        <v>0</v>
      </c>
      <c r="E34" s="17" t="s">
        <v>0</v>
      </c>
      <c r="F34" s="18" t="s">
        <v>0</v>
      </c>
      <c r="G34" s="18" t="s">
        <v>0</v>
      </c>
      <c r="H34" s="25" t="s">
        <v>0</v>
      </c>
      <c r="I34" s="10" t="s">
        <v>0</v>
      </c>
      <c r="J34" s="17" t="s">
        <v>54</v>
      </c>
      <c r="K34" s="25" t="s">
        <v>55</v>
      </c>
      <c r="L34" s="45">
        <v>7000</v>
      </c>
      <c r="M34" s="49">
        <v>500</v>
      </c>
      <c r="N34" s="12">
        <v>7.1428571428571432</v>
      </c>
      <c r="O34" s="52">
        <v>500</v>
      </c>
      <c r="P34" s="12">
        <v>7.1428571428571432</v>
      </c>
      <c r="Q34" s="52">
        <v>1000</v>
      </c>
      <c r="R34" s="14">
        <v>14.285714285714286</v>
      </c>
      <c r="S34" s="54">
        <f t="shared" si="0"/>
        <v>2000</v>
      </c>
      <c r="T34" s="13">
        <f t="shared" si="1"/>
        <v>28.571428571428573</v>
      </c>
      <c r="U34" s="49">
        <v>1000</v>
      </c>
      <c r="V34" s="12">
        <v>14.285714285714286</v>
      </c>
      <c r="W34" s="52">
        <v>500</v>
      </c>
      <c r="X34" s="12">
        <v>7.1428571428571432</v>
      </c>
      <c r="Y34" s="52">
        <v>1000</v>
      </c>
      <c r="Z34" s="14">
        <v>14.285714285714286</v>
      </c>
      <c r="AA34" s="54">
        <f t="shared" si="2"/>
        <v>2500</v>
      </c>
      <c r="AB34" s="13">
        <f t="shared" si="3"/>
        <v>35.714285714285715</v>
      </c>
      <c r="AC34" s="58">
        <f t="shared" si="4"/>
        <v>4500</v>
      </c>
      <c r="AD34" s="13">
        <f t="shared" si="5"/>
        <v>64.285714285714292</v>
      </c>
      <c r="AE34" s="49">
        <v>500</v>
      </c>
      <c r="AF34" s="12">
        <v>7.1428571428571432</v>
      </c>
      <c r="AG34" s="52">
        <v>1000</v>
      </c>
      <c r="AH34" s="12">
        <v>14.285714285714286</v>
      </c>
      <c r="AI34" s="52">
        <v>500</v>
      </c>
      <c r="AJ34" s="14">
        <v>7.1428571428571432</v>
      </c>
      <c r="AK34" s="54">
        <f t="shared" si="6"/>
        <v>2000</v>
      </c>
      <c r="AL34" s="13">
        <f t="shared" si="7"/>
        <v>28.571428571428573</v>
      </c>
      <c r="AM34" s="49">
        <v>500</v>
      </c>
      <c r="AN34" s="12">
        <v>7.1428571428571432</v>
      </c>
      <c r="AO34" s="52">
        <v>0</v>
      </c>
      <c r="AP34" s="12">
        <v>0</v>
      </c>
      <c r="AQ34" s="52">
        <v>0</v>
      </c>
      <c r="AR34" s="14">
        <v>0</v>
      </c>
      <c r="AS34" s="54">
        <f t="shared" si="8"/>
        <v>500</v>
      </c>
      <c r="AT34" s="13">
        <f t="shared" si="9"/>
        <v>7.1428571428571432</v>
      </c>
      <c r="AU34" s="58">
        <f t="shared" si="10"/>
        <v>7000</v>
      </c>
      <c r="AV34" s="13">
        <f t="shared" si="11"/>
        <v>100</v>
      </c>
    </row>
    <row r="35" spans="1:48" ht="27" customHeight="1">
      <c r="A35" s="17" t="s">
        <v>0</v>
      </c>
      <c r="B35" s="18" t="s">
        <v>0</v>
      </c>
      <c r="C35" s="18" t="s">
        <v>0</v>
      </c>
      <c r="D35" s="25" t="s">
        <v>0</v>
      </c>
      <c r="E35" s="17" t="s">
        <v>0</v>
      </c>
      <c r="F35" s="18" t="s">
        <v>0</v>
      </c>
      <c r="G35" s="18" t="s">
        <v>0</v>
      </c>
      <c r="H35" s="25" t="s">
        <v>0</v>
      </c>
      <c r="I35" s="10" t="s">
        <v>0</v>
      </c>
      <c r="J35" s="17" t="s">
        <v>54</v>
      </c>
      <c r="K35" s="25" t="s">
        <v>56</v>
      </c>
      <c r="L35" s="45">
        <v>3000</v>
      </c>
      <c r="M35" s="49">
        <v>200</v>
      </c>
      <c r="N35" s="12">
        <v>6.666666666666667</v>
      </c>
      <c r="O35" s="52">
        <v>400</v>
      </c>
      <c r="P35" s="12">
        <v>13.333333333333334</v>
      </c>
      <c r="Q35" s="52">
        <v>300</v>
      </c>
      <c r="R35" s="14">
        <v>10</v>
      </c>
      <c r="S35" s="54">
        <f t="shared" si="0"/>
        <v>900</v>
      </c>
      <c r="T35" s="13">
        <f t="shared" si="1"/>
        <v>30</v>
      </c>
      <c r="U35" s="49">
        <v>200</v>
      </c>
      <c r="V35" s="12">
        <v>6.666666666666667</v>
      </c>
      <c r="W35" s="52">
        <v>200</v>
      </c>
      <c r="X35" s="12">
        <v>6.666666666666667</v>
      </c>
      <c r="Y35" s="52">
        <v>500</v>
      </c>
      <c r="Z35" s="14">
        <v>16.666666666666668</v>
      </c>
      <c r="AA35" s="54">
        <f t="shared" si="2"/>
        <v>900</v>
      </c>
      <c r="AB35" s="13">
        <f t="shared" si="3"/>
        <v>30</v>
      </c>
      <c r="AC35" s="58">
        <f t="shared" si="4"/>
        <v>1800</v>
      </c>
      <c r="AD35" s="13">
        <f t="shared" si="5"/>
        <v>60</v>
      </c>
      <c r="AE35" s="49">
        <v>600</v>
      </c>
      <c r="AF35" s="12">
        <v>20</v>
      </c>
      <c r="AG35" s="52">
        <v>600</v>
      </c>
      <c r="AH35" s="12">
        <v>20</v>
      </c>
      <c r="AI35" s="52">
        <v>0</v>
      </c>
      <c r="AJ35" s="14">
        <v>0</v>
      </c>
      <c r="AK35" s="54">
        <f t="shared" si="6"/>
        <v>1200</v>
      </c>
      <c r="AL35" s="13">
        <f t="shared" si="7"/>
        <v>40</v>
      </c>
      <c r="AM35" s="49">
        <v>0</v>
      </c>
      <c r="AN35" s="12">
        <v>0</v>
      </c>
      <c r="AO35" s="52">
        <v>0</v>
      </c>
      <c r="AP35" s="12">
        <v>0</v>
      </c>
      <c r="AQ35" s="52">
        <v>0</v>
      </c>
      <c r="AR35" s="14">
        <v>0</v>
      </c>
      <c r="AS35" s="54">
        <f t="shared" si="8"/>
        <v>0</v>
      </c>
      <c r="AT35" s="13">
        <f t="shared" si="9"/>
        <v>0</v>
      </c>
      <c r="AU35" s="58">
        <f t="shared" si="10"/>
        <v>3000</v>
      </c>
      <c r="AV35" s="13">
        <f t="shared" si="11"/>
        <v>100</v>
      </c>
    </row>
    <row r="36" spans="1:48" ht="27" customHeight="1">
      <c r="A36" s="17" t="s">
        <v>0</v>
      </c>
      <c r="B36" s="18" t="s">
        <v>0</v>
      </c>
      <c r="C36" s="18" t="s">
        <v>0</v>
      </c>
      <c r="D36" s="25" t="s">
        <v>0</v>
      </c>
      <c r="E36" s="17" t="s">
        <v>0</v>
      </c>
      <c r="F36" s="18" t="s">
        <v>0</v>
      </c>
      <c r="G36" s="18" t="s">
        <v>0</v>
      </c>
      <c r="H36" s="25" t="s">
        <v>0</v>
      </c>
      <c r="I36" s="10" t="s">
        <v>0</v>
      </c>
      <c r="J36" s="17" t="s">
        <v>54</v>
      </c>
      <c r="K36" s="25" t="s">
        <v>57</v>
      </c>
      <c r="L36" s="45">
        <v>5000</v>
      </c>
      <c r="M36" s="49">
        <v>500</v>
      </c>
      <c r="N36" s="12">
        <v>10</v>
      </c>
      <c r="O36" s="52">
        <v>250</v>
      </c>
      <c r="P36" s="12">
        <v>5</v>
      </c>
      <c r="Q36" s="52">
        <v>250</v>
      </c>
      <c r="R36" s="14">
        <v>5</v>
      </c>
      <c r="S36" s="54">
        <f t="shared" si="0"/>
        <v>1000</v>
      </c>
      <c r="T36" s="13">
        <f t="shared" si="1"/>
        <v>20</v>
      </c>
      <c r="U36" s="49">
        <v>500</v>
      </c>
      <c r="V36" s="12">
        <v>10</v>
      </c>
      <c r="W36" s="52">
        <v>500</v>
      </c>
      <c r="X36" s="12">
        <v>10</v>
      </c>
      <c r="Y36" s="52">
        <v>500</v>
      </c>
      <c r="Z36" s="14">
        <v>10</v>
      </c>
      <c r="AA36" s="54">
        <f t="shared" si="2"/>
        <v>1500</v>
      </c>
      <c r="AB36" s="13">
        <f t="shared" si="3"/>
        <v>30</v>
      </c>
      <c r="AC36" s="58">
        <f t="shared" si="4"/>
        <v>2500</v>
      </c>
      <c r="AD36" s="13">
        <f t="shared" si="5"/>
        <v>50</v>
      </c>
      <c r="AE36" s="49">
        <v>500</v>
      </c>
      <c r="AF36" s="12">
        <v>10</v>
      </c>
      <c r="AG36" s="52">
        <v>500</v>
      </c>
      <c r="AH36" s="12">
        <v>10</v>
      </c>
      <c r="AI36" s="52">
        <v>500</v>
      </c>
      <c r="AJ36" s="14">
        <v>10</v>
      </c>
      <c r="AK36" s="54">
        <f t="shared" si="6"/>
        <v>1500</v>
      </c>
      <c r="AL36" s="13">
        <f t="shared" si="7"/>
        <v>30</v>
      </c>
      <c r="AM36" s="49">
        <v>500</v>
      </c>
      <c r="AN36" s="12">
        <v>10</v>
      </c>
      <c r="AO36" s="52">
        <v>500</v>
      </c>
      <c r="AP36" s="12">
        <v>10</v>
      </c>
      <c r="AQ36" s="52">
        <v>0</v>
      </c>
      <c r="AR36" s="14">
        <v>0</v>
      </c>
      <c r="AS36" s="54">
        <f t="shared" si="8"/>
        <v>1000</v>
      </c>
      <c r="AT36" s="13">
        <f t="shared" si="9"/>
        <v>20</v>
      </c>
      <c r="AU36" s="58">
        <f t="shared" si="10"/>
        <v>5000</v>
      </c>
      <c r="AV36" s="13">
        <f t="shared" si="11"/>
        <v>100</v>
      </c>
    </row>
    <row r="37" spans="1:48" ht="27" customHeight="1">
      <c r="A37" s="17" t="s">
        <v>44</v>
      </c>
      <c r="B37" s="18" t="s">
        <v>45</v>
      </c>
      <c r="C37" s="18" t="s">
        <v>46</v>
      </c>
      <c r="D37" s="25" t="s">
        <v>59</v>
      </c>
      <c r="E37" s="17" t="s">
        <v>48</v>
      </c>
      <c r="F37" s="18" t="s">
        <v>49</v>
      </c>
      <c r="G37" s="18" t="s">
        <v>50</v>
      </c>
      <c r="H37" s="25" t="s">
        <v>47</v>
      </c>
      <c r="I37" s="10" t="s">
        <v>51</v>
      </c>
      <c r="J37" s="17" t="s">
        <v>52</v>
      </c>
      <c r="K37" s="25" t="s">
        <v>50</v>
      </c>
      <c r="L37" s="45">
        <v>4248000</v>
      </c>
      <c r="M37" s="49">
        <v>638000</v>
      </c>
      <c r="N37" s="12">
        <v>15.018832391713747</v>
      </c>
      <c r="O37" s="52">
        <v>240000</v>
      </c>
      <c r="P37" s="12">
        <v>5.6497175141242941</v>
      </c>
      <c r="Q37" s="52">
        <v>240000</v>
      </c>
      <c r="R37" s="14">
        <v>5.6497175141242941</v>
      </c>
      <c r="S37" s="54">
        <f t="shared" si="0"/>
        <v>1118000</v>
      </c>
      <c r="T37" s="13">
        <f t="shared" si="1"/>
        <v>26.318267419962336</v>
      </c>
      <c r="U37" s="49">
        <v>370000</v>
      </c>
      <c r="V37" s="12">
        <v>8.7099811676082854</v>
      </c>
      <c r="W37" s="52">
        <v>370000</v>
      </c>
      <c r="X37" s="12">
        <v>8.7099811676082854</v>
      </c>
      <c r="Y37" s="52">
        <v>370000</v>
      </c>
      <c r="Z37" s="14">
        <v>8.7099811676082854</v>
      </c>
      <c r="AA37" s="54">
        <f t="shared" si="2"/>
        <v>1110000</v>
      </c>
      <c r="AB37" s="13">
        <f t="shared" si="3"/>
        <v>26.129943502824858</v>
      </c>
      <c r="AC37" s="58">
        <f t="shared" si="4"/>
        <v>2228000</v>
      </c>
      <c r="AD37" s="13">
        <f t="shared" si="5"/>
        <v>52.448210922787197</v>
      </c>
      <c r="AE37" s="49">
        <v>380000</v>
      </c>
      <c r="AF37" s="12">
        <v>8.9453860640301315</v>
      </c>
      <c r="AG37" s="52">
        <v>380000</v>
      </c>
      <c r="AH37" s="12">
        <v>8.9453860640301315</v>
      </c>
      <c r="AI37" s="52">
        <v>380000</v>
      </c>
      <c r="AJ37" s="14">
        <v>8.9453860640301315</v>
      </c>
      <c r="AK37" s="54">
        <f t="shared" si="6"/>
        <v>1140000</v>
      </c>
      <c r="AL37" s="13">
        <f t="shared" si="7"/>
        <v>26.836158192090394</v>
      </c>
      <c r="AM37" s="49">
        <v>310000</v>
      </c>
      <c r="AN37" s="12">
        <v>7.2975517890772128</v>
      </c>
      <c r="AO37" s="52">
        <v>310000</v>
      </c>
      <c r="AP37" s="12">
        <v>7.2975517890772128</v>
      </c>
      <c r="AQ37" s="52">
        <v>260000</v>
      </c>
      <c r="AR37" s="14">
        <v>6.1205273069679853</v>
      </c>
      <c r="AS37" s="54">
        <f t="shared" si="8"/>
        <v>880000</v>
      </c>
      <c r="AT37" s="13">
        <f t="shared" si="9"/>
        <v>20.715630885122412</v>
      </c>
      <c r="AU37" s="58">
        <f t="shared" si="10"/>
        <v>4248000</v>
      </c>
      <c r="AV37" s="13">
        <f t="shared" si="11"/>
        <v>100</v>
      </c>
    </row>
    <row r="38" spans="1:48" ht="27" customHeight="1">
      <c r="A38" s="17" t="s">
        <v>0</v>
      </c>
      <c r="B38" s="18" t="s">
        <v>0</v>
      </c>
      <c r="C38" s="18" t="s">
        <v>0</v>
      </c>
      <c r="D38" s="25" t="s">
        <v>0</v>
      </c>
      <c r="E38" s="17" t="s">
        <v>0</v>
      </c>
      <c r="F38" s="18" t="s">
        <v>0</v>
      </c>
      <c r="G38" s="18" t="s">
        <v>0</v>
      </c>
      <c r="H38" s="25" t="s">
        <v>0</v>
      </c>
      <c r="I38" s="10" t="s">
        <v>0</v>
      </c>
      <c r="J38" s="17" t="s">
        <v>52</v>
      </c>
      <c r="K38" s="25" t="s">
        <v>49</v>
      </c>
      <c r="L38" s="45">
        <v>4000</v>
      </c>
      <c r="M38" s="49">
        <v>750</v>
      </c>
      <c r="N38" s="12">
        <v>18.75</v>
      </c>
      <c r="O38" s="52">
        <v>750</v>
      </c>
      <c r="P38" s="12">
        <v>18.75</v>
      </c>
      <c r="Q38" s="52">
        <v>0</v>
      </c>
      <c r="R38" s="14">
        <v>0</v>
      </c>
      <c r="S38" s="54">
        <f t="shared" si="0"/>
        <v>1500</v>
      </c>
      <c r="T38" s="13">
        <f t="shared" si="1"/>
        <v>37.5</v>
      </c>
      <c r="U38" s="49">
        <v>500</v>
      </c>
      <c r="V38" s="12">
        <v>12.5</v>
      </c>
      <c r="W38" s="52">
        <v>500</v>
      </c>
      <c r="X38" s="12">
        <v>12.5</v>
      </c>
      <c r="Y38" s="52">
        <v>500</v>
      </c>
      <c r="Z38" s="14">
        <v>12.5</v>
      </c>
      <c r="AA38" s="54">
        <f t="shared" si="2"/>
        <v>1500</v>
      </c>
      <c r="AB38" s="13">
        <f t="shared" si="3"/>
        <v>37.5</v>
      </c>
      <c r="AC38" s="58">
        <f t="shared" si="4"/>
        <v>3000</v>
      </c>
      <c r="AD38" s="13">
        <f t="shared" si="5"/>
        <v>75</v>
      </c>
      <c r="AE38" s="49">
        <v>500</v>
      </c>
      <c r="AF38" s="12">
        <v>12.5</v>
      </c>
      <c r="AG38" s="52">
        <v>0</v>
      </c>
      <c r="AH38" s="12">
        <v>0</v>
      </c>
      <c r="AI38" s="52">
        <v>0</v>
      </c>
      <c r="AJ38" s="14">
        <v>0</v>
      </c>
      <c r="AK38" s="54">
        <f t="shared" si="6"/>
        <v>500</v>
      </c>
      <c r="AL38" s="13">
        <f t="shared" si="7"/>
        <v>12.5</v>
      </c>
      <c r="AM38" s="49">
        <v>500</v>
      </c>
      <c r="AN38" s="12">
        <v>12.5</v>
      </c>
      <c r="AO38" s="52">
        <v>0</v>
      </c>
      <c r="AP38" s="12">
        <v>0</v>
      </c>
      <c r="AQ38" s="52">
        <v>0</v>
      </c>
      <c r="AR38" s="14">
        <v>0</v>
      </c>
      <c r="AS38" s="54">
        <f t="shared" si="8"/>
        <v>500</v>
      </c>
      <c r="AT38" s="13">
        <f t="shared" si="9"/>
        <v>12.5</v>
      </c>
      <c r="AU38" s="58">
        <f t="shared" si="10"/>
        <v>4000</v>
      </c>
      <c r="AV38" s="13">
        <f t="shared" si="11"/>
        <v>100</v>
      </c>
    </row>
    <row r="39" spans="1:48" ht="27" customHeight="1">
      <c r="A39" s="17" t="s">
        <v>0</v>
      </c>
      <c r="B39" s="18" t="s">
        <v>0</v>
      </c>
      <c r="C39" s="18" t="s">
        <v>0</v>
      </c>
      <c r="D39" s="25" t="s">
        <v>0</v>
      </c>
      <c r="E39" s="17" t="s">
        <v>0</v>
      </c>
      <c r="F39" s="18" t="s">
        <v>0</v>
      </c>
      <c r="G39" s="18" t="s">
        <v>0</v>
      </c>
      <c r="H39" s="25" t="s">
        <v>0</v>
      </c>
      <c r="I39" s="10" t="s">
        <v>0</v>
      </c>
      <c r="J39" s="17" t="s">
        <v>53</v>
      </c>
      <c r="K39" s="25" t="s">
        <v>50</v>
      </c>
      <c r="L39" s="45">
        <v>677000</v>
      </c>
      <c r="M39" s="49">
        <v>102000</v>
      </c>
      <c r="N39" s="12">
        <v>15.066469719350074</v>
      </c>
      <c r="O39" s="52">
        <v>40000</v>
      </c>
      <c r="P39" s="12">
        <v>5.9084194977843429</v>
      </c>
      <c r="Q39" s="52">
        <v>40000</v>
      </c>
      <c r="R39" s="14">
        <v>5.9084194977843429</v>
      </c>
      <c r="S39" s="54">
        <f t="shared" si="0"/>
        <v>182000</v>
      </c>
      <c r="T39" s="13">
        <f t="shared" si="1"/>
        <v>26.883308714918762</v>
      </c>
      <c r="U39" s="49">
        <v>55000</v>
      </c>
      <c r="V39" s="12">
        <v>8.1240768094534719</v>
      </c>
      <c r="W39" s="52">
        <v>55000</v>
      </c>
      <c r="X39" s="12">
        <v>8.1240768094534719</v>
      </c>
      <c r="Y39" s="52">
        <v>50000</v>
      </c>
      <c r="Z39" s="14">
        <v>7.385524372230428</v>
      </c>
      <c r="AA39" s="54">
        <f t="shared" si="2"/>
        <v>160000</v>
      </c>
      <c r="AB39" s="13">
        <f t="shared" si="3"/>
        <v>23.633677991137372</v>
      </c>
      <c r="AC39" s="58">
        <f t="shared" si="4"/>
        <v>342000</v>
      </c>
      <c r="AD39" s="13">
        <f t="shared" si="5"/>
        <v>50.51698670605613</v>
      </c>
      <c r="AE39" s="49">
        <v>55000</v>
      </c>
      <c r="AF39" s="12">
        <v>8.1240768094534719</v>
      </c>
      <c r="AG39" s="52">
        <v>65000</v>
      </c>
      <c r="AH39" s="12">
        <v>9.6011816838995561</v>
      </c>
      <c r="AI39" s="52">
        <v>65000</v>
      </c>
      <c r="AJ39" s="14">
        <v>9.6011816838995561</v>
      </c>
      <c r="AK39" s="54">
        <f t="shared" si="6"/>
        <v>185000</v>
      </c>
      <c r="AL39" s="13">
        <f t="shared" si="7"/>
        <v>27.326440177252586</v>
      </c>
      <c r="AM39" s="49">
        <v>50000</v>
      </c>
      <c r="AN39" s="12">
        <v>7.385524372230428</v>
      </c>
      <c r="AO39" s="52">
        <v>50000</v>
      </c>
      <c r="AP39" s="12">
        <v>7.385524372230428</v>
      </c>
      <c r="AQ39" s="52">
        <v>50000</v>
      </c>
      <c r="AR39" s="14">
        <v>7.385524372230428</v>
      </c>
      <c r="AS39" s="54">
        <f t="shared" si="8"/>
        <v>150000</v>
      </c>
      <c r="AT39" s="13">
        <f t="shared" si="9"/>
        <v>22.156573116691284</v>
      </c>
      <c r="AU39" s="58">
        <f t="shared" si="10"/>
        <v>677000</v>
      </c>
      <c r="AV39" s="13">
        <f t="shared" si="11"/>
        <v>100</v>
      </c>
    </row>
    <row r="40" spans="1:48" ht="27" customHeight="1">
      <c r="A40" s="17" t="s">
        <v>0</v>
      </c>
      <c r="B40" s="18" t="s">
        <v>0</v>
      </c>
      <c r="C40" s="18" t="s">
        <v>0</v>
      </c>
      <c r="D40" s="25" t="s">
        <v>0</v>
      </c>
      <c r="E40" s="17" t="s">
        <v>0</v>
      </c>
      <c r="F40" s="18" t="s">
        <v>0</v>
      </c>
      <c r="G40" s="18" t="s">
        <v>0</v>
      </c>
      <c r="H40" s="25" t="s">
        <v>0</v>
      </c>
      <c r="I40" s="10" t="s">
        <v>0</v>
      </c>
      <c r="J40" s="17" t="s">
        <v>53</v>
      </c>
      <c r="K40" s="25" t="s">
        <v>49</v>
      </c>
      <c r="L40" s="45">
        <v>2000</v>
      </c>
      <c r="M40" s="49">
        <v>250</v>
      </c>
      <c r="N40" s="12">
        <v>12.5</v>
      </c>
      <c r="O40" s="52">
        <v>250</v>
      </c>
      <c r="P40" s="12">
        <v>12.5</v>
      </c>
      <c r="Q40" s="52">
        <v>250</v>
      </c>
      <c r="R40" s="14">
        <v>12.5</v>
      </c>
      <c r="S40" s="54">
        <f t="shared" si="0"/>
        <v>750</v>
      </c>
      <c r="T40" s="13">
        <f t="shared" si="1"/>
        <v>37.5</v>
      </c>
      <c r="U40" s="49">
        <v>250</v>
      </c>
      <c r="V40" s="12">
        <v>12.5</v>
      </c>
      <c r="W40" s="52">
        <v>250</v>
      </c>
      <c r="X40" s="12">
        <v>12.5</v>
      </c>
      <c r="Y40" s="52">
        <v>250</v>
      </c>
      <c r="Z40" s="14">
        <v>12.5</v>
      </c>
      <c r="AA40" s="54">
        <f t="shared" si="2"/>
        <v>750</v>
      </c>
      <c r="AB40" s="13">
        <f t="shared" si="3"/>
        <v>37.5</v>
      </c>
      <c r="AC40" s="58">
        <f t="shared" si="4"/>
        <v>1500</v>
      </c>
      <c r="AD40" s="13">
        <f t="shared" si="5"/>
        <v>75</v>
      </c>
      <c r="AE40" s="49">
        <v>250</v>
      </c>
      <c r="AF40" s="12">
        <v>12.5</v>
      </c>
      <c r="AG40" s="52">
        <v>250</v>
      </c>
      <c r="AH40" s="12">
        <v>12.5</v>
      </c>
      <c r="AI40" s="52">
        <v>0</v>
      </c>
      <c r="AJ40" s="14">
        <v>0</v>
      </c>
      <c r="AK40" s="54">
        <f t="shared" si="6"/>
        <v>500</v>
      </c>
      <c r="AL40" s="13">
        <f t="shared" si="7"/>
        <v>25</v>
      </c>
      <c r="AM40" s="49">
        <v>0</v>
      </c>
      <c r="AN40" s="12">
        <v>0</v>
      </c>
      <c r="AO40" s="52">
        <v>0</v>
      </c>
      <c r="AP40" s="12">
        <v>0</v>
      </c>
      <c r="AQ40" s="52">
        <v>0</v>
      </c>
      <c r="AR40" s="14">
        <v>0</v>
      </c>
      <c r="AS40" s="54">
        <f t="shared" si="8"/>
        <v>0</v>
      </c>
      <c r="AT40" s="13">
        <f t="shared" si="9"/>
        <v>0</v>
      </c>
      <c r="AU40" s="58">
        <f t="shared" si="10"/>
        <v>2000</v>
      </c>
      <c r="AV40" s="13">
        <f t="shared" si="11"/>
        <v>100</v>
      </c>
    </row>
    <row r="41" spans="1:48" ht="27" customHeight="1">
      <c r="A41" s="17" t="s">
        <v>0</v>
      </c>
      <c r="B41" s="18" t="s">
        <v>0</v>
      </c>
      <c r="C41" s="18" t="s">
        <v>0</v>
      </c>
      <c r="D41" s="25" t="s">
        <v>0</v>
      </c>
      <c r="E41" s="17" t="s">
        <v>0</v>
      </c>
      <c r="F41" s="18" t="s">
        <v>0</v>
      </c>
      <c r="G41" s="18" t="s">
        <v>0</v>
      </c>
      <c r="H41" s="25" t="s">
        <v>0</v>
      </c>
      <c r="I41" s="10" t="s">
        <v>0</v>
      </c>
      <c r="J41" s="17" t="s">
        <v>54</v>
      </c>
      <c r="K41" s="25" t="s">
        <v>51</v>
      </c>
      <c r="L41" s="45">
        <v>3000</v>
      </c>
      <c r="M41" s="49">
        <v>250</v>
      </c>
      <c r="N41" s="12">
        <v>8.3333333333333339</v>
      </c>
      <c r="O41" s="52">
        <v>250</v>
      </c>
      <c r="P41" s="12">
        <v>8.3333333333333339</v>
      </c>
      <c r="Q41" s="52">
        <v>250</v>
      </c>
      <c r="R41" s="14">
        <v>8.3333333333333339</v>
      </c>
      <c r="S41" s="54">
        <f t="shared" si="0"/>
        <v>750</v>
      </c>
      <c r="T41" s="13">
        <f t="shared" si="1"/>
        <v>25</v>
      </c>
      <c r="U41" s="49">
        <v>250</v>
      </c>
      <c r="V41" s="12">
        <v>8.3333333333333339</v>
      </c>
      <c r="W41" s="52">
        <v>250</v>
      </c>
      <c r="X41" s="12">
        <v>8.3333333333333339</v>
      </c>
      <c r="Y41" s="52">
        <v>250</v>
      </c>
      <c r="Z41" s="14">
        <v>8.3333333333333339</v>
      </c>
      <c r="AA41" s="54">
        <f t="shared" si="2"/>
        <v>750</v>
      </c>
      <c r="AB41" s="13">
        <f t="shared" si="3"/>
        <v>25</v>
      </c>
      <c r="AC41" s="58">
        <f t="shared" si="4"/>
        <v>1500</v>
      </c>
      <c r="AD41" s="13">
        <f t="shared" si="5"/>
        <v>50</v>
      </c>
      <c r="AE41" s="49">
        <v>250</v>
      </c>
      <c r="AF41" s="12">
        <v>8.3333333333333339</v>
      </c>
      <c r="AG41" s="52">
        <v>500</v>
      </c>
      <c r="AH41" s="12">
        <v>16.666666666666668</v>
      </c>
      <c r="AI41" s="52">
        <v>250</v>
      </c>
      <c r="AJ41" s="14">
        <v>8.3333333333333339</v>
      </c>
      <c r="AK41" s="54">
        <f t="shared" si="6"/>
        <v>1000</v>
      </c>
      <c r="AL41" s="13">
        <f t="shared" si="7"/>
        <v>33.333333333333336</v>
      </c>
      <c r="AM41" s="49">
        <v>500</v>
      </c>
      <c r="AN41" s="12">
        <v>16.666666666666668</v>
      </c>
      <c r="AO41" s="52">
        <v>0</v>
      </c>
      <c r="AP41" s="12">
        <v>0</v>
      </c>
      <c r="AQ41" s="52">
        <v>0</v>
      </c>
      <c r="AR41" s="14">
        <v>0</v>
      </c>
      <c r="AS41" s="54">
        <f t="shared" si="8"/>
        <v>500</v>
      </c>
      <c r="AT41" s="13">
        <f t="shared" si="9"/>
        <v>16.666666666666668</v>
      </c>
      <c r="AU41" s="58">
        <f t="shared" si="10"/>
        <v>3000</v>
      </c>
      <c r="AV41" s="13">
        <f t="shared" si="11"/>
        <v>100</v>
      </c>
    </row>
    <row r="42" spans="1:48" ht="27" customHeight="1">
      <c r="A42" s="17" t="s">
        <v>0</v>
      </c>
      <c r="B42" s="18" t="s">
        <v>0</v>
      </c>
      <c r="C42" s="18" t="s">
        <v>0</v>
      </c>
      <c r="D42" s="25" t="s">
        <v>0</v>
      </c>
      <c r="E42" s="17" t="s">
        <v>0</v>
      </c>
      <c r="F42" s="18" t="s">
        <v>0</v>
      </c>
      <c r="G42" s="18" t="s">
        <v>0</v>
      </c>
      <c r="H42" s="25" t="s">
        <v>0</v>
      </c>
      <c r="I42" s="10" t="s">
        <v>0</v>
      </c>
      <c r="J42" s="17" t="s">
        <v>54</v>
      </c>
      <c r="K42" s="25" t="s">
        <v>55</v>
      </c>
      <c r="L42" s="45">
        <v>6000</v>
      </c>
      <c r="M42" s="49">
        <v>500</v>
      </c>
      <c r="N42" s="12">
        <v>8.3333333333333339</v>
      </c>
      <c r="O42" s="52">
        <v>500</v>
      </c>
      <c r="P42" s="12">
        <v>8.3333333333333339</v>
      </c>
      <c r="Q42" s="52">
        <v>500</v>
      </c>
      <c r="R42" s="14">
        <v>8.3333333333333339</v>
      </c>
      <c r="S42" s="54">
        <f t="shared" si="0"/>
        <v>1500</v>
      </c>
      <c r="T42" s="13">
        <f t="shared" si="1"/>
        <v>25</v>
      </c>
      <c r="U42" s="49">
        <v>1000</v>
      </c>
      <c r="V42" s="12">
        <v>16.666666666666668</v>
      </c>
      <c r="W42" s="52">
        <v>500</v>
      </c>
      <c r="X42" s="12">
        <v>8.3333333333333339</v>
      </c>
      <c r="Y42" s="52">
        <v>500</v>
      </c>
      <c r="Z42" s="14">
        <v>8.3333333333333339</v>
      </c>
      <c r="AA42" s="54">
        <f t="shared" si="2"/>
        <v>2000</v>
      </c>
      <c r="AB42" s="13">
        <f t="shared" si="3"/>
        <v>33.333333333333336</v>
      </c>
      <c r="AC42" s="58">
        <f t="shared" si="4"/>
        <v>3500</v>
      </c>
      <c r="AD42" s="13">
        <f t="shared" si="5"/>
        <v>58.333333333333336</v>
      </c>
      <c r="AE42" s="49">
        <v>1000</v>
      </c>
      <c r="AF42" s="12">
        <v>16.666666666666668</v>
      </c>
      <c r="AG42" s="52">
        <v>1000</v>
      </c>
      <c r="AH42" s="12">
        <v>16.666666666666668</v>
      </c>
      <c r="AI42" s="52">
        <v>500</v>
      </c>
      <c r="AJ42" s="14">
        <v>8.3333333333333339</v>
      </c>
      <c r="AK42" s="54">
        <f t="shared" si="6"/>
        <v>2500</v>
      </c>
      <c r="AL42" s="13">
        <f t="shared" si="7"/>
        <v>41.666666666666671</v>
      </c>
      <c r="AM42" s="49">
        <v>0</v>
      </c>
      <c r="AN42" s="12">
        <v>0</v>
      </c>
      <c r="AO42" s="52">
        <v>0</v>
      </c>
      <c r="AP42" s="12">
        <v>0</v>
      </c>
      <c r="AQ42" s="52">
        <v>0</v>
      </c>
      <c r="AR42" s="14">
        <v>0</v>
      </c>
      <c r="AS42" s="54">
        <f t="shared" si="8"/>
        <v>0</v>
      </c>
      <c r="AT42" s="13">
        <f t="shared" si="9"/>
        <v>0</v>
      </c>
      <c r="AU42" s="58">
        <f t="shared" si="10"/>
        <v>6000</v>
      </c>
      <c r="AV42" s="13">
        <f t="shared" si="11"/>
        <v>100</v>
      </c>
    </row>
    <row r="43" spans="1:48" ht="27" customHeight="1">
      <c r="A43" s="17" t="s">
        <v>0</v>
      </c>
      <c r="B43" s="18" t="s">
        <v>0</v>
      </c>
      <c r="C43" s="18" t="s">
        <v>0</v>
      </c>
      <c r="D43" s="25" t="s">
        <v>0</v>
      </c>
      <c r="E43" s="17" t="s">
        <v>0</v>
      </c>
      <c r="F43" s="18" t="s">
        <v>0</v>
      </c>
      <c r="G43" s="18" t="s">
        <v>0</v>
      </c>
      <c r="H43" s="25" t="s">
        <v>0</v>
      </c>
      <c r="I43" s="10" t="s">
        <v>0</v>
      </c>
      <c r="J43" s="17" t="s">
        <v>54</v>
      </c>
      <c r="K43" s="25" t="s">
        <v>56</v>
      </c>
      <c r="L43" s="45">
        <v>1000</v>
      </c>
      <c r="M43" s="49">
        <v>200</v>
      </c>
      <c r="N43" s="12">
        <v>20</v>
      </c>
      <c r="O43" s="52">
        <v>0</v>
      </c>
      <c r="P43" s="12">
        <v>0</v>
      </c>
      <c r="Q43" s="52">
        <v>300</v>
      </c>
      <c r="R43" s="14">
        <v>30</v>
      </c>
      <c r="S43" s="54">
        <f t="shared" si="0"/>
        <v>500</v>
      </c>
      <c r="T43" s="13">
        <f t="shared" si="1"/>
        <v>50</v>
      </c>
      <c r="U43" s="49">
        <v>200</v>
      </c>
      <c r="V43" s="12">
        <v>20</v>
      </c>
      <c r="W43" s="52">
        <v>200</v>
      </c>
      <c r="X43" s="12">
        <v>20</v>
      </c>
      <c r="Y43" s="52">
        <v>100</v>
      </c>
      <c r="Z43" s="14">
        <v>10</v>
      </c>
      <c r="AA43" s="54">
        <f t="shared" si="2"/>
        <v>500</v>
      </c>
      <c r="AB43" s="13">
        <f t="shared" si="3"/>
        <v>50</v>
      </c>
      <c r="AC43" s="58">
        <f t="shared" si="4"/>
        <v>1000</v>
      </c>
      <c r="AD43" s="13">
        <f t="shared" si="5"/>
        <v>100</v>
      </c>
      <c r="AE43" s="49">
        <v>0</v>
      </c>
      <c r="AF43" s="12">
        <v>0</v>
      </c>
      <c r="AG43" s="52">
        <v>0</v>
      </c>
      <c r="AH43" s="12">
        <v>0</v>
      </c>
      <c r="AI43" s="52">
        <v>0</v>
      </c>
      <c r="AJ43" s="14">
        <v>0</v>
      </c>
      <c r="AK43" s="54">
        <f t="shared" si="6"/>
        <v>0</v>
      </c>
      <c r="AL43" s="13">
        <f t="shared" si="7"/>
        <v>0</v>
      </c>
      <c r="AM43" s="49">
        <v>0</v>
      </c>
      <c r="AN43" s="12">
        <v>0</v>
      </c>
      <c r="AO43" s="52">
        <v>0</v>
      </c>
      <c r="AP43" s="12">
        <v>0</v>
      </c>
      <c r="AQ43" s="52">
        <v>0</v>
      </c>
      <c r="AR43" s="14">
        <v>0</v>
      </c>
      <c r="AS43" s="54">
        <f t="shared" si="8"/>
        <v>0</v>
      </c>
      <c r="AT43" s="13">
        <f t="shared" si="9"/>
        <v>0</v>
      </c>
      <c r="AU43" s="58">
        <f t="shared" si="10"/>
        <v>1000</v>
      </c>
      <c r="AV43" s="13">
        <f t="shared" si="11"/>
        <v>100</v>
      </c>
    </row>
    <row r="44" spans="1:48" ht="27" customHeight="1">
      <c r="A44" s="17" t="s">
        <v>0</v>
      </c>
      <c r="B44" s="18" t="s">
        <v>0</v>
      </c>
      <c r="C44" s="18" t="s">
        <v>0</v>
      </c>
      <c r="D44" s="25" t="s">
        <v>0</v>
      </c>
      <c r="E44" s="17" t="s">
        <v>0</v>
      </c>
      <c r="F44" s="18" t="s">
        <v>0</v>
      </c>
      <c r="G44" s="18" t="s">
        <v>0</v>
      </c>
      <c r="H44" s="25" t="s">
        <v>0</v>
      </c>
      <c r="I44" s="10" t="s">
        <v>0</v>
      </c>
      <c r="J44" s="17" t="s">
        <v>54</v>
      </c>
      <c r="K44" s="25" t="s">
        <v>57</v>
      </c>
      <c r="L44" s="45">
        <v>7000</v>
      </c>
      <c r="M44" s="49">
        <v>500</v>
      </c>
      <c r="N44" s="12">
        <v>7.1428571428571432</v>
      </c>
      <c r="O44" s="52">
        <v>750</v>
      </c>
      <c r="P44" s="12">
        <v>10.714285714285714</v>
      </c>
      <c r="Q44" s="52">
        <v>750</v>
      </c>
      <c r="R44" s="14">
        <v>10.714285714285714</v>
      </c>
      <c r="S44" s="54">
        <f t="shared" si="0"/>
        <v>2000</v>
      </c>
      <c r="T44" s="13">
        <f t="shared" si="1"/>
        <v>28.571428571428569</v>
      </c>
      <c r="U44" s="49">
        <v>1000</v>
      </c>
      <c r="V44" s="12">
        <v>14.285714285714286</v>
      </c>
      <c r="W44" s="52">
        <v>1000</v>
      </c>
      <c r="X44" s="12">
        <v>14.285714285714286</v>
      </c>
      <c r="Y44" s="52">
        <v>500</v>
      </c>
      <c r="Z44" s="14">
        <v>7.1428571428571432</v>
      </c>
      <c r="AA44" s="54">
        <f t="shared" si="2"/>
        <v>2500</v>
      </c>
      <c r="AB44" s="13">
        <f t="shared" si="3"/>
        <v>35.714285714285715</v>
      </c>
      <c r="AC44" s="58">
        <f t="shared" si="4"/>
        <v>4500</v>
      </c>
      <c r="AD44" s="13">
        <f t="shared" si="5"/>
        <v>64.285714285714278</v>
      </c>
      <c r="AE44" s="49">
        <v>500</v>
      </c>
      <c r="AF44" s="12">
        <v>7.1428571428571432</v>
      </c>
      <c r="AG44" s="52">
        <v>500</v>
      </c>
      <c r="AH44" s="12">
        <v>7.1428571428571432</v>
      </c>
      <c r="AI44" s="52">
        <v>500</v>
      </c>
      <c r="AJ44" s="14">
        <v>7.1428571428571432</v>
      </c>
      <c r="AK44" s="54">
        <f t="shared" si="6"/>
        <v>1500</v>
      </c>
      <c r="AL44" s="13">
        <f t="shared" si="7"/>
        <v>21.428571428571431</v>
      </c>
      <c r="AM44" s="49">
        <v>500</v>
      </c>
      <c r="AN44" s="12">
        <v>7.1428571428571432</v>
      </c>
      <c r="AO44" s="52">
        <v>500</v>
      </c>
      <c r="AP44" s="12">
        <v>7.1428571428571432</v>
      </c>
      <c r="AQ44" s="52">
        <v>0</v>
      </c>
      <c r="AR44" s="14">
        <v>0</v>
      </c>
      <c r="AS44" s="54">
        <f t="shared" si="8"/>
        <v>1000</v>
      </c>
      <c r="AT44" s="13">
        <f t="shared" si="9"/>
        <v>14.285714285714286</v>
      </c>
      <c r="AU44" s="58">
        <f t="shared" si="10"/>
        <v>7000</v>
      </c>
      <c r="AV44" s="13">
        <f t="shared" si="11"/>
        <v>100</v>
      </c>
    </row>
    <row r="45" spans="1:48" ht="27" customHeight="1">
      <c r="A45" s="17" t="s">
        <v>44</v>
      </c>
      <c r="B45" s="18" t="s">
        <v>45</v>
      </c>
      <c r="C45" s="18" t="s">
        <v>46</v>
      </c>
      <c r="D45" s="25" t="s">
        <v>60</v>
      </c>
      <c r="E45" s="17" t="s">
        <v>48</v>
      </c>
      <c r="F45" s="18" t="s">
        <v>49</v>
      </c>
      <c r="G45" s="18" t="s">
        <v>50</v>
      </c>
      <c r="H45" s="25" t="s">
        <v>47</v>
      </c>
      <c r="I45" s="10" t="s">
        <v>51</v>
      </c>
      <c r="J45" s="17" t="s">
        <v>54</v>
      </c>
      <c r="K45" s="25" t="s">
        <v>51</v>
      </c>
      <c r="L45" s="45">
        <v>4000</v>
      </c>
      <c r="M45" s="49">
        <v>250</v>
      </c>
      <c r="N45" s="12">
        <v>6.25</v>
      </c>
      <c r="O45" s="52">
        <v>250</v>
      </c>
      <c r="P45" s="12">
        <v>6.25</v>
      </c>
      <c r="Q45" s="52">
        <v>250</v>
      </c>
      <c r="R45" s="14">
        <v>6.25</v>
      </c>
      <c r="S45" s="54">
        <f t="shared" si="0"/>
        <v>750</v>
      </c>
      <c r="T45" s="13">
        <f t="shared" si="1"/>
        <v>18.75</v>
      </c>
      <c r="U45" s="49">
        <v>250</v>
      </c>
      <c r="V45" s="12">
        <v>6.25</v>
      </c>
      <c r="W45" s="52">
        <v>250</v>
      </c>
      <c r="X45" s="12">
        <v>6.25</v>
      </c>
      <c r="Y45" s="52">
        <v>250</v>
      </c>
      <c r="Z45" s="14">
        <v>6.25</v>
      </c>
      <c r="AA45" s="54">
        <f t="shared" si="2"/>
        <v>750</v>
      </c>
      <c r="AB45" s="13">
        <f t="shared" si="3"/>
        <v>18.75</v>
      </c>
      <c r="AC45" s="58">
        <f t="shared" si="4"/>
        <v>1500</v>
      </c>
      <c r="AD45" s="13">
        <f t="shared" si="5"/>
        <v>37.5</v>
      </c>
      <c r="AE45" s="49">
        <v>250</v>
      </c>
      <c r="AF45" s="12">
        <v>6.25</v>
      </c>
      <c r="AG45" s="52">
        <v>250</v>
      </c>
      <c r="AH45" s="12">
        <v>6.25</v>
      </c>
      <c r="AI45" s="52">
        <v>1000</v>
      </c>
      <c r="AJ45" s="14">
        <v>25</v>
      </c>
      <c r="AK45" s="54">
        <f t="shared" si="6"/>
        <v>1500</v>
      </c>
      <c r="AL45" s="13">
        <f t="shared" si="7"/>
        <v>37.5</v>
      </c>
      <c r="AM45" s="49">
        <v>1000</v>
      </c>
      <c r="AN45" s="12">
        <v>25</v>
      </c>
      <c r="AO45" s="52">
        <v>0</v>
      </c>
      <c r="AP45" s="12">
        <v>0</v>
      </c>
      <c r="AQ45" s="52">
        <v>0</v>
      </c>
      <c r="AR45" s="14">
        <v>0</v>
      </c>
      <c r="AS45" s="54">
        <f t="shared" si="8"/>
        <v>1000</v>
      </c>
      <c r="AT45" s="13">
        <f t="shared" si="9"/>
        <v>25</v>
      </c>
      <c r="AU45" s="58">
        <f t="shared" si="10"/>
        <v>4000</v>
      </c>
      <c r="AV45" s="13">
        <f t="shared" si="11"/>
        <v>100</v>
      </c>
    </row>
    <row r="46" spans="1:48" ht="27" customHeight="1">
      <c r="A46" s="17" t="s">
        <v>0</v>
      </c>
      <c r="B46" s="18" t="s">
        <v>0</v>
      </c>
      <c r="C46" s="18" t="s">
        <v>0</v>
      </c>
      <c r="D46" s="25" t="s">
        <v>0</v>
      </c>
      <c r="E46" s="17" t="s">
        <v>0</v>
      </c>
      <c r="F46" s="18" t="s">
        <v>0</v>
      </c>
      <c r="G46" s="18" t="s">
        <v>0</v>
      </c>
      <c r="H46" s="25" t="s">
        <v>0</v>
      </c>
      <c r="I46" s="10" t="s">
        <v>0</v>
      </c>
      <c r="J46" s="17" t="s">
        <v>54</v>
      </c>
      <c r="K46" s="25" t="s">
        <v>57</v>
      </c>
      <c r="L46" s="45">
        <v>24000</v>
      </c>
      <c r="M46" s="49">
        <v>2000</v>
      </c>
      <c r="N46" s="12">
        <v>8.3333333333333339</v>
      </c>
      <c r="O46" s="52">
        <v>2000</v>
      </c>
      <c r="P46" s="12">
        <v>8.3333333333333339</v>
      </c>
      <c r="Q46" s="52">
        <v>2000</v>
      </c>
      <c r="R46" s="14">
        <v>8.3333333333333339</v>
      </c>
      <c r="S46" s="54">
        <f t="shared" si="0"/>
        <v>6000</v>
      </c>
      <c r="T46" s="13">
        <f t="shared" si="1"/>
        <v>25</v>
      </c>
      <c r="U46" s="49">
        <v>1500</v>
      </c>
      <c r="V46" s="12">
        <v>6.25</v>
      </c>
      <c r="W46" s="52">
        <v>2000</v>
      </c>
      <c r="X46" s="12">
        <v>8.3333333333333339</v>
      </c>
      <c r="Y46" s="52">
        <v>2500</v>
      </c>
      <c r="Z46" s="14">
        <v>10.416666666666666</v>
      </c>
      <c r="AA46" s="54">
        <f t="shared" si="2"/>
        <v>6000</v>
      </c>
      <c r="AB46" s="13">
        <f t="shared" si="3"/>
        <v>25</v>
      </c>
      <c r="AC46" s="58">
        <f t="shared" si="4"/>
        <v>12000</v>
      </c>
      <c r="AD46" s="13">
        <f t="shared" si="5"/>
        <v>50</v>
      </c>
      <c r="AE46" s="49">
        <v>2500</v>
      </c>
      <c r="AF46" s="12">
        <v>10.416666666666666</v>
      </c>
      <c r="AG46" s="52">
        <v>2500</v>
      </c>
      <c r="AH46" s="12">
        <v>10.416666666666666</v>
      </c>
      <c r="AI46" s="52">
        <v>3000</v>
      </c>
      <c r="AJ46" s="14">
        <v>12.5</v>
      </c>
      <c r="AK46" s="54">
        <f t="shared" si="6"/>
        <v>8000</v>
      </c>
      <c r="AL46" s="13">
        <f t="shared" si="7"/>
        <v>33.333333333333329</v>
      </c>
      <c r="AM46" s="49">
        <v>2000</v>
      </c>
      <c r="AN46" s="12">
        <v>8.3333333333333339</v>
      </c>
      <c r="AO46" s="52">
        <v>1000</v>
      </c>
      <c r="AP46" s="12">
        <v>4.166666666666667</v>
      </c>
      <c r="AQ46" s="52">
        <v>1000</v>
      </c>
      <c r="AR46" s="14">
        <v>4.166666666666667</v>
      </c>
      <c r="AS46" s="54">
        <f t="shared" si="8"/>
        <v>4000</v>
      </c>
      <c r="AT46" s="13">
        <f t="shared" si="9"/>
        <v>16.666666666666668</v>
      </c>
      <c r="AU46" s="58">
        <f t="shared" si="10"/>
        <v>24000</v>
      </c>
      <c r="AV46" s="13">
        <f t="shared" si="11"/>
        <v>100</v>
      </c>
    </row>
    <row r="47" spans="1:48" ht="27" customHeight="1">
      <c r="A47" s="17" t="s">
        <v>44</v>
      </c>
      <c r="B47" s="18" t="s">
        <v>45</v>
      </c>
      <c r="C47" s="18" t="s">
        <v>61</v>
      </c>
      <c r="D47" s="25" t="s">
        <v>46</v>
      </c>
      <c r="E47" s="17" t="s">
        <v>48</v>
      </c>
      <c r="F47" s="18" t="s">
        <v>49</v>
      </c>
      <c r="G47" s="18" t="s">
        <v>50</v>
      </c>
      <c r="H47" s="25" t="s">
        <v>48</v>
      </c>
      <c r="I47" s="10" t="s">
        <v>51</v>
      </c>
      <c r="J47" s="17" t="s">
        <v>52</v>
      </c>
      <c r="K47" s="25" t="s">
        <v>50</v>
      </c>
      <c r="L47" s="45">
        <v>1959000</v>
      </c>
      <c r="M47" s="49">
        <v>294000</v>
      </c>
      <c r="N47" s="12">
        <v>15.007656967840735</v>
      </c>
      <c r="O47" s="52">
        <v>118000</v>
      </c>
      <c r="P47" s="12">
        <v>6.0234813680449211</v>
      </c>
      <c r="Q47" s="52">
        <v>118000</v>
      </c>
      <c r="R47" s="14">
        <v>6.0234813680449211</v>
      </c>
      <c r="S47" s="54">
        <f t="shared" si="0"/>
        <v>530000</v>
      </c>
      <c r="T47" s="13">
        <f t="shared" si="1"/>
        <v>27.054619703930577</v>
      </c>
      <c r="U47" s="49">
        <v>168000</v>
      </c>
      <c r="V47" s="12">
        <v>8.5758039816232774</v>
      </c>
      <c r="W47" s="52">
        <v>168000</v>
      </c>
      <c r="X47" s="12">
        <v>8.5758039816232774</v>
      </c>
      <c r="Y47" s="52">
        <v>168000</v>
      </c>
      <c r="Z47" s="14">
        <v>8.5758039816232774</v>
      </c>
      <c r="AA47" s="54">
        <f t="shared" si="2"/>
        <v>504000</v>
      </c>
      <c r="AB47" s="13">
        <f t="shared" si="3"/>
        <v>25.727411944869832</v>
      </c>
      <c r="AC47" s="58">
        <f t="shared" si="4"/>
        <v>1034000</v>
      </c>
      <c r="AD47" s="13">
        <f t="shared" si="5"/>
        <v>52.782031648800412</v>
      </c>
      <c r="AE47" s="49">
        <v>180000</v>
      </c>
      <c r="AF47" s="12">
        <v>9.1883614088820824</v>
      </c>
      <c r="AG47" s="52">
        <v>180000</v>
      </c>
      <c r="AH47" s="12">
        <v>9.1883614088820824</v>
      </c>
      <c r="AI47" s="52">
        <v>180000</v>
      </c>
      <c r="AJ47" s="14">
        <v>9.1883614088820824</v>
      </c>
      <c r="AK47" s="54">
        <f t="shared" si="6"/>
        <v>540000</v>
      </c>
      <c r="AL47" s="13">
        <f t="shared" si="7"/>
        <v>27.565084226646249</v>
      </c>
      <c r="AM47" s="49">
        <v>130000</v>
      </c>
      <c r="AN47" s="12">
        <v>6.6360387953037261</v>
      </c>
      <c r="AO47" s="52">
        <v>130000</v>
      </c>
      <c r="AP47" s="12">
        <v>6.6360387953037261</v>
      </c>
      <c r="AQ47" s="52">
        <v>125000</v>
      </c>
      <c r="AR47" s="14">
        <v>6.3808065339458908</v>
      </c>
      <c r="AS47" s="54">
        <f t="shared" si="8"/>
        <v>385000</v>
      </c>
      <c r="AT47" s="13">
        <f t="shared" si="9"/>
        <v>19.652884124553342</v>
      </c>
      <c r="AU47" s="58">
        <f t="shared" si="10"/>
        <v>1959000</v>
      </c>
      <c r="AV47" s="13">
        <f t="shared" si="11"/>
        <v>100</v>
      </c>
    </row>
    <row r="48" spans="1:48" ht="27" customHeight="1">
      <c r="A48" s="17" t="s">
        <v>0</v>
      </c>
      <c r="B48" s="18" t="s">
        <v>0</v>
      </c>
      <c r="C48" s="18" t="s">
        <v>0</v>
      </c>
      <c r="D48" s="25" t="s">
        <v>0</v>
      </c>
      <c r="E48" s="17" t="s">
        <v>0</v>
      </c>
      <c r="F48" s="18" t="s">
        <v>0</v>
      </c>
      <c r="G48" s="18" t="s">
        <v>0</v>
      </c>
      <c r="H48" s="25" t="s">
        <v>0</v>
      </c>
      <c r="I48" s="10" t="s">
        <v>0</v>
      </c>
      <c r="J48" s="17" t="s">
        <v>52</v>
      </c>
      <c r="K48" s="25" t="s">
        <v>49</v>
      </c>
      <c r="L48" s="45">
        <v>441000</v>
      </c>
      <c r="M48" s="49">
        <v>66500</v>
      </c>
      <c r="N48" s="12">
        <v>15.079365079365079</v>
      </c>
      <c r="O48" s="52">
        <v>27000</v>
      </c>
      <c r="P48" s="12">
        <v>6.1224489795918364</v>
      </c>
      <c r="Q48" s="52">
        <v>27000</v>
      </c>
      <c r="R48" s="14">
        <v>6.1224489795918364</v>
      </c>
      <c r="S48" s="54">
        <f t="shared" si="0"/>
        <v>120500</v>
      </c>
      <c r="T48" s="13">
        <f t="shared" si="1"/>
        <v>27.324263038548754</v>
      </c>
      <c r="U48" s="49">
        <v>40000</v>
      </c>
      <c r="V48" s="12">
        <v>9.0702947845804989</v>
      </c>
      <c r="W48" s="52">
        <v>40000</v>
      </c>
      <c r="X48" s="12">
        <v>9.0702947845804989</v>
      </c>
      <c r="Y48" s="52">
        <v>40000</v>
      </c>
      <c r="Z48" s="14">
        <v>9.0702947845804989</v>
      </c>
      <c r="AA48" s="54">
        <f t="shared" si="2"/>
        <v>120000</v>
      </c>
      <c r="AB48" s="13">
        <f t="shared" si="3"/>
        <v>27.210884353741498</v>
      </c>
      <c r="AC48" s="58">
        <f t="shared" si="4"/>
        <v>240500</v>
      </c>
      <c r="AD48" s="13">
        <f t="shared" si="5"/>
        <v>54.535147392290256</v>
      </c>
      <c r="AE48" s="49">
        <v>40000</v>
      </c>
      <c r="AF48" s="12">
        <v>9.0702947845804989</v>
      </c>
      <c r="AG48" s="52">
        <v>40000</v>
      </c>
      <c r="AH48" s="12">
        <v>9.0702947845804989</v>
      </c>
      <c r="AI48" s="52">
        <v>40000</v>
      </c>
      <c r="AJ48" s="14">
        <v>9.0702947845804989</v>
      </c>
      <c r="AK48" s="54">
        <f t="shared" si="6"/>
        <v>120000</v>
      </c>
      <c r="AL48" s="13">
        <f t="shared" si="7"/>
        <v>27.210884353741498</v>
      </c>
      <c r="AM48" s="49">
        <v>30000</v>
      </c>
      <c r="AN48" s="12">
        <v>6.8027210884353737</v>
      </c>
      <c r="AO48" s="52">
        <v>30000</v>
      </c>
      <c r="AP48" s="12">
        <v>6.8027210884353737</v>
      </c>
      <c r="AQ48" s="52">
        <v>20500</v>
      </c>
      <c r="AR48" s="14">
        <v>4.6485260770975056</v>
      </c>
      <c r="AS48" s="54">
        <f t="shared" si="8"/>
        <v>80500</v>
      </c>
      <c r="AT48" s="13">
        <f t="shared" si="9"/>
        <v>18.253968253968253</v>
      </c>
      <c r="AU48" s="58">
        <f t="shared" si="10"/>
        <v>441000</v>
      </c>
      <c r="AV48" s="13">
        <f t="shared" si="11"/>
        <v>100</v>
      </c>
    </row>
    <row r="49" spans="1:48" ht="27" customHeight="1">
      <c r="A49" s="17" t="s">
        <v>0</v>
      </c>
      <c r="B49" s="18" t="s">
        <v>0</v>
      </c>
      <c r="C49" s="18" t="s">
        <v>0</v>
      </c>
      <c r="D49" s="25" t="s">
        <v>0</v>
      </c>
      <c r="E49" s="17" t="s">
        <v>0</v>
      </c>
      <c r="F49" s="18" t="s">
        <v>0</v>
      </c>
      <c r="G49" s="18" t="s">
        <v>0</v>
      </c>
      <c r="H49" s="25" t="s">
        <v>0</v>
      </c>
      <c r="I49" s="10" t="s">
        <v>0</v>
      </c>
      <c r="J49" s="17" t="s">
        <v>53</v>
      </c>
      <c r="K49" s="25" t="s">
        <v>49</v>
      </c>
      <c r="L49" s="45">
        <v>12000</v>
      </c>
      <c r="M49" s="49">
        <v>2500</v>
      </c>
      <c r="N49" s="12">
        <v>20.833333333333332</v>
      </c>
      <c r="O49" s="52">
        <v>500</v>
      </c>
      <c r="P49" s="12">
        <v>4.166666666666667</v>
      </c>
      <c r="Q49" s="52">
        <v>1000</v>
      </c>
      <c r="R49" s="14">
        <v>8.3333333333333339</v>
      </c>
      <c r="S49" s="54">
        <f t="shared" si="0"/>
        <v>4000</v>
      </c>
      <c r="T49" s="13">
        <f t="shared" si="1"/>
        <v>33.333333333333336</v>
      </c>
      <c r="U49" s="49">
        <v>1500</v>
      </c>
      <c r="V49" s="12">
        <v>12.5</v>
      </c>
      <c r="W49" s="52">
        <v>1500</v>
      </c>
      <c r="X49" s="12">
        <v>12.5</v>
      </c>
      <c r="Y49" s="52">
        <v>2000</v>
      </c>
      <c r="Z49" s="14">
        <v>16.666666666666668</v>
      </c>
      <c r="AA49" s="54">
        <f t="shared" si="2"/>
        <v>5000</v>
      </c>
      <c r="AB49" s="13">
        <f t="shared" si="3"/>
        <v>41.666666666666671</v>
      </c>
      <c r="AC49" s="58">
        <f t="shared" si="4"/>
        <v>9000</v>
      </c>
      <c r="AD49" s="13">
        <f t="shared" si="5"/>
        <v>75</v>
      </c>
      <c r="AE49" s="49">
        <v>1500</v>
      </c>
      <c r="AF49" s="12">
        <v>12.5</v>
      </c>
      <c r="AG49" s="52">
        <v>1500</v>
      </c>
      <c r="AH49" s="12">
        <v>12.5</v>
      </c>
      <c r="AI49" s="52">
        <v>0</v>
      </c>
      <c r="AJ49" s="14">
        <v>0</v>
      </c>
      <c r="AK49" s="54">
        <f t="shared" si="6"/>
        <v>3000</v>
      </c>
      <c r="AL49" s="13">
        <f t="shared" si="7"/>
        <v>25</v>
      </c>
      <c r="AM49" s="49">
        <v>0</v>
      </c>
      <c r="AN49" s="12">
        <v>0</v>
      </c>
      <c r="AO49" s="52">
        <v>0</v>
      </c>
      <c r="AP49" s="12">
        <v>0</v>
      </c>
      <c r="AQ49" s="52">
        <v>0</v>
      </c>
      <c r="AR49" s="14">
        <v>0</v>
      </c>
      <c r="AS49" s="54">
        <f t="shared" si="8"/>
        <v>0</v>
      </c>
      <c r="AT49" s="13">
        <f t="shared" si="9"/>
        <v>0</v>
      </c>
      <c r="AU49" s="58">
        <f t="shared" si="10"/>
        <v>12000</v>
      </c>
      <c r="AV49" s="13">
        <f t="shared" si="11"/>
        <v>100</v>
      </c>
    </row>
    <row r="50" spans="1:48" ht="27" customHeight="1">
      <c r="A50" s="17" t="s">
        <v>0</v>
      </c>
      <c r="B50" s="18" t="s">
        <v>0</v>
      </c>
      <c r="C50" s="18" t="s">
        <v>0</v>
      </c>
      <c r="D50" s="25" t="s">
        <v>0</v>
      </c>
      <c r="E50" s="17" t="s">
        <v>0</v>
      </c>
      <c r="F50" s="18" t="s">
        <v>0</v>
      </c>
      <c r="G50" s="18" t="s">
        <v>0</v>
      </c>
      <c r="H50" s="25" t="s">
        <v>0</v>
      </c>
      <c r="I50" s="10" t="s">
        <v>0</v>
      </c>
      <c r="J50" s="17" t="s">
        <v>54</v>
      </c>
      <c r="K50" s="25" t="s">
        <v>51</v>
      </c>
      <c r="L50" s="45">
        <v>192000</v>
      </c>
      <c r="M50" s="49">
        <v>15500</v>
      </c>
      <c r="N50" s="12">
        <v>8.0729166666666661</v>
      </c>
      <c r="O50" s="52">
        <v>15500</v>
      </c>
      <c r="P50" s="12">
        <v>8.0729166666666661</v>
      </c>
      <c r="Q50" s="52">
        <v>15500</v>
      </c>
      <c r="R50" s="14">
        <v>8.0729166666666661</v>
      </c>
      <c r="S50" s="54">
        <f t="shared" si="0"/>
        <v>46500</v>
      </c>
      <c r="T50" s="13">
        <f t="shared" si="1"/>
        <v>24.21875</v>
      </c>
      <c r="U50" s="49">
        <v>19500</v>
      </c>
      <c r="V50" s="12">
        <v>10.15625</v>
      </c>
      <c r="W50" s="52">
        <v>19500</v>
      </c>
      <c r="X50" s="12">
        <v>10.15625</v>
      </c>
      <c r="Y50" s="52">
        <v>19500</v>
      </c>
      <c r="Z50" s="14">
        <v>10.15625</v>
      </c>
      <c r="AA50" s="54">
        <f t="shared" si="2"/>
        <v>58500</v>
      </c>
      <c r="AB50" s="13">
        <f t="shared" si="3"/>
        <v>30.46875</v>
      </c>
      <c r="AC50" s="58">
        <f t="shared" si="4"/>
        <v>105000</v>
      </c>
      <c r="AD50" s="13">
        <f t="shared" si="5"/>
        <v>54.6875</v>
      </c>
      <c r="AE50" s="49">
        <v>18500</v>
      </c>
      <c r="AF50" s="12">
        <v>9.6354166666666661</v>
      </c>
      <c r="AG50" s="52">
        <v>18500</v>
      </c>
      <c r="AH50" s="12">
        <v>9.6354166666666661</v>
      </c>
      <c r="AI50" s="52">
        <v>19000</v>
      </c>
      <c r="AJ50" s="14">
        <v>9.8958333333333339</v>
      </c>
      <c r="AK50" s="54">
        <f t="shared" si="6"/>
        <v>56000</v>
      </c>
      <c r="AL50" s="13">
        <f t="shared" si="7"/>
        <v>29.166666666666664</v>
      </c>
      <c r="AM50" s="49">
        <v>12000</v>
      </c>
      <c r="AN50" s="12">
        <v>6.25</v>
      </c>
      <c r="AO50" s="52">
        <v>12000</v>
      </c>
      <c r="AP50" s="12">
        <v>6.25</v>
      </c>
      <c r="AQ50" s="52">
        <v>7000</v>
      </c>
      <c r="AR50" s="14">
        <v>3.6458333333333335</v>
      </c>
      <c r="AS50" s="54">
        <f t="shared" si="8"/>
        <v>31000</v>
      </c>
      <c r="AT50" s="13">
        <f t="shared" si="9"/>
        <v>16.145833333333332</v>
      </c>
      <c r="AU50" s="58">
        <f t="shared" si="10"/>
        <v>192000</v>
      </c>
      <c r="AV50" s="13">
        <f t="shared" si="11"/>
        <v>100</v>
      </c>
    </row>
    <row r="51" spans="1:48" ht="27" customHeight="1">
      <c r="A51" s="17" t="s">
        <v>0</v>
      </c>
      <c r="B51" s="18" t="s">
        <v>0</v>
      </c>
      <c r="C51" s="18" t="s">
        <v>0</v>
      </c>
      <c r="D51" s="25" t="s">
        <v>0</v>
      </c>
      <c r="E51" s="17" t="s">
        <v>0</v>
      </c>
      <c r="F51" s="18" t="s">
        <v>0</v>
      </c>
      <c r="G51" s="18" t="s">
        <v>0</v>
      </c>
      <c r="H51" s="25" t="s">
        <v>0</v>
      </c>
      <c r="I51" s="10" t="s">
        <v>0</v>
      </c>
      <c r="J51" s="17" t="s">
        <v>54</v>
      </c>
      <c r="K51" s="25" t="s">
        <v>56</v>
      </c>
      <c r="L51" s="45">
        <v>15000</v>
      </c>
      <c r="M51" s="49">
        <v>2000</v>
      </c>
      <c r="N51" s="12">
        <v>13.333333333333334</v>
      </c>
      <c r="O51" s="52">
        <v>2000</v>
      </c>
      <c r="P51" s="12">
        <v>13.333333333333334</v>
      </c>
      <c r="Q51" s="52">
        <v>1000</v>
      </c>
      <c r="R51" s="14">
        <v>6.666666666666667</v>
      </c>
      <c r="S51" s="54">
        <f t="shared" si="0"/>
        <v>5000</v>
      </c>
      <c r="T51" s="13">
        <f t="shared" si="1"/>
        <v>33.333333333333336</v>
      </c>
      <c r="U51" s="49">
        <v>2000</v>
      </c>
      <c r="V51" s="12">
        <v>13.333333333333334</v>
      </c>
      <c r="W51" s="52">
        <v>2000</v>
      </c>
      <c r="X51" s="12">
        <v>13.333333333333334</v>
      </c>
      <c r="Y51" s="52">
        <v>2000</v>
      </c>
      <c r="Z51" s="14">
        <v>13.333333333333334</v>
      </c>
      <c r="AA51" s="54">
        <f t="shared" si="2"/>
        <v>6000</v>
      </c>
      <c r="AB51" s="13">
        <f t="shared" si="3"/>
        <v>40</v>
      </c>
      <c r="AC51" s="58">
        <f t="shared" si="4"/>
        <v>11000</v>
      </c>
      <c r="AD51" s="13">
        <f t="shared" si="5"/>
        <v>73.333333333333343</v>
      </c>
      <c r="AE51" s="49">
        <v>2000</v>
      </c>
      <c r="AF51" s="12">
        <v>13.333333333333334</v>
      </c>
      <c r="AG51" s="52">
        <v>2000</v>
      </c>
      <c r="AH51" s="12">
        <v>13.333333333333334</v>
      </c>
      <c r="AI51" s="52">
        <v>0</v>
      </c>
      <c r="AJ51" s="14">
        <v>0</v>
      </c>
      <c r="AK51" s="54">
        <f t="shared" si="6"/>
        <v>4000</v>
      </c>
      <c r="AL51" s="13">
        <f t="shared" si="7"/>
        <v>26.666666666666668</v>
      </c>
      <c r="AM51" s="49">
        <v>0</v>
      </c>
      <c r="AN51" s="12">
        <v>0</v>
      </c>
      <c r="AO51" s="52">
        <v>0</v>
      </c>
      <c r="AP51" s="12">
        <v>0</v>
      </c>
      <c r="AQ51" s="52">
        <v>0</v>
      </c>
      <c r="AR51" s="14">
        <v>0</v>
      </c>
      <c r="AS51" s="54">
        <f t="shared" si="8"/>
        <v>0</v>
      </c>
      <c r="AT51" s="13">
        <f t="shared" si="9"/>
        <v>0</v>
      </c>
      <c r="AU51" s="58">
        <f t="shared" si="10"/>
        <v>15000</v>
      </c>
      <c r="AV51" s="13">
        <f t="shared" si="11"/>
        <v>100</v>
      </c>
    </row>
    <row r="52" spans="1:48" ht="27" customHeight="1">
      <c r="A52" s="17" t="s">
        <v>0</v>
      </c>
      <c r="B52" s="18" t="s">
        <v>0</v>
      </c>
      <c r="C52" s="18" t="s">
        <v>0</v>
      </c>
      <c r="D52" s="25" t="s">
        <v>0</v>
      </c>
      <c r="E52" s="17" t="s">
        <v>0</v>
      </c>
      <c r="F52" s="18" t="s">
        <v>0</v>
      </c>
      <c r="G52" s="18" t="s">
        <v>0</v>
      </c>
      <c r="H52" s="25" t="s">
        <v>0</v>
      </c>
      <c r="I52" s="10" t="s">
        <v>0</v>
      </c>
      <c r="J52" s="17" t="s">
        <v>54</v>
      </c>
      <c r="K52" s="25" t="s">
        <v>57</v>
      </c>
      <c r="L52" s="45">
        <v>26000</v>
      </c>
      <c r="M52" s="49">
        <v>3000</v>
      </c>
      <c r="N52" s="12">
        <v>11.538461538461538</v>
      </c>
      <c r="O52" s="52">
        <v>3000</v>
      </c>
      <c r="P52" s="12">
        <v>11.538461538461538</v>
      </c>
      <c r="Q52" s="52">
        <v>2000</v>
      </c>
      <c r="R52" s="14">
        <v>7.6923076923076925</v>
      </c>
      <c r="S52" s="54">
        <f t="shared" si="0"/>
        <v>8000</v>
      </c>
      <c r="T52" s="13">
        <f t="shared" si="1"/>
        <v>30.76923076923077</v>
      </c>
      <c r="U52" s="49">
        <v>3000</v>
      </c>
      <c r="V52" s="12">
        <v>11.538461538461538</v>
      </c>
      <c r="W52" s="52">
        <v>3000</v>
      </c>
      <c r="X52" s="12">
        <v>11.538461538461538</v>
      </c>
      <c r="Y52" s="52">
        <v>3000</v>
      </c>
      <c r="Z52" s="14">
        <v>11.538461538461538</v>
      </c>
      <c r="AA52" s="54">
        <f t="shared" si="2"/>
        <v>9000</v>
      </c>
      <c r="AB52" s="13">
        <f t="shared" si="3"/>
        <v>34.615384615384613</v>
      </c>
      <c r="AC52" s="58">
        <f t="shared" si="4"/>
        <v>17000</v>
      </c>
      <c r="AD52" s="13">
        <f t="shared" si="5"/>
        <v>65.384615384615387</v>
      </c>
      <c r="AE52" s="49">
        <v>3000</v>
      </c>
      <c r="AF52" s="12">
        <v>11.538461538461538</v>
      </c>
      <c r="AG52" s="52">
        <v>3000</v>
      </c>
      <c r="AH52" s="12">
        <v>11.538461538461538</v>
      </c>
      <c r="AI52" s="52">
        <v>3000</v>
      </c>
      <c r="AJ52" s="14">
        <v>11.538461538461538</v>
      </c>
      <c r="AK52" s="54">
        <f t="shared" si="6"/>
        <v>9000</v>
      </c>
      <c r="AL52" s="13">
        <f t="shared" si="7"/>
        <v>34.615384615384613</v>
      </c>
      <c r="AM52" s="49">
        <v>0</v>
      </c>
      <c r="AN52" s="12">
        <v>0</v>
      </c>
      <c r="AO52" s="52">
        <v>0</v>
      </c>
      <c r="AP52" s="12">
        <v>0</v>
      </c>
      <c r="AQ52" s="52">
        <v>0</v>
      </c>
      <c r="AR52" s="14">
        <v>0</v>
      </c>
      <c r="AS52" s="54">
        <f t="shared" si="8"/>
        <v>0</v>
      </c>
      <c r="AT52" s="13">
        <f t="shared" si="9"/>
        <v>0</v>
      </c>
      <c r="AU52" s="58">
        <f t="shared" si="10"/>
        <v>26000</v>
      </c>
      <c r="AV52" s="13">
        <f t="shared" si="11"/>
        <v>100</v>
      </c>
    </row>
    <row r="53" spans="1:48" ht="27" customHeight="1">
      <c r="A53" s="17" t="s">
        <v>0</v>
      </c>
      <c r="B53" s="18" t="s">
        <v>0</v>
      </c>
      <c r="C53" s="18" t="s">
        <v>0</v>
      </c>
      <c r="D53" s="25" t="s">
        <v>0</v>
      </c>
      <c r="E53" s="17" t="s">
        <v>48</v>
      </c>
      <c r="F53" s="18" t="s">
        <v>49</v>
      </c>
      <c r="G53" s="18" t="s">
        <v>51</v>
      </c>
      <c r="H53" s="25" t="s">
        <v>47</v>
      </c>
      <c r="I53" s="10" t="s">
        <v>51</v>
      </c>
      <c r="J53" s="17" t="s">
        <v>52</v>
      </c>
      <c r="K53" s="25" t="s">
        <v>50</v>
      </c>
      <c r="L53" s="45">
        <v>3532000</v>
      </c>
      <c r="M53" s="49">
        <v>530000</v>
      </c>
      <c r="N53" s="12">
        <v>15.005662514156285</v>
      </c>
      <c r="O53" s="52">
        <v>210000</v>
      </c>
      <c r="P53" s="12">
        <v>5.9456398640996602</v>
      </c>
      <c r="Q53" s="52">
        <v>210000</v>
      </c>
      <c r="R53" s="14">
        <v>5.9456398640996602</v>
      </c>
      <c r="S53" s="54">
        <f t="shared" si="0"/>
        <v>950000</v>
      </c>
      <c r="T53" s="13">
        <f t="shared" si="1"/>
        <v>26.896942242355607</v>
      </c>
      <c r="U53" s="49">
        <v>307000</v>
      </c>
      <c r="V53" s="12">
        <v>8.6919592298980746</v>
      </c>
      <c r="W53" s="52">
        <v>307000</v>
      </c>
      <c r="X53" s="12">
        <v>8.6919592298980746</v>
      </c>
      <c r="Y53" s="52">
        <v>307000</v>
      </c>
      <c r="Z53" s="14">
        <v>8.6919592298980746</v>
      </c>
      <c r="AA53" s="54">
        <f t="shared" si="2"/>
        <v>921000</v>
      </c>
      <c r="AB53" s="13">
        <f t="shared" si="3"/>
        <v>26.075877689694224</v>
      </c>
      <c r="AC53" s="58">
        <f t="shared" si="4"/>
        <v>1871000</v>
      </c>
      <c r="AD53" s="13">
        <f t="shared" si="5"/>
        <v>52.972819932049831</v>
      </c>
      <c r="AE53" s="49">
        <v>320000</v>
      </c>
      <c r="AF53" s="12">
        <v>9.0600226500566254</v>
      </c>
      <c r="AG53" s="52">
        <v>320000</v>
      </c>
      <c r="AH53" s="12">
        <v>9.0600226500566254</v>
      </c>
      <c r="AI53" s="52">
        <v>320000</v>
      </c>
      <c r="AJ53" s="14">
        <v>9.0600226500566254</v>
      </c>
      <c r="AK53" s="54">
        <f t="shared" si="6"/>
        <v>960000</v>
      </c>
      <c r="AL53" s="13">
        <f t="shared" si="7"/>
        <v>27.180067950169878</v>
      </c>
      <c r="AM53" s="49">
        <v>240000</v>
      </c>
      <c r="AN53" s="12">
        <v>6.7950169875424686</v>
      </c>
      <c r="AO53" s="52">
        <v>240000</v>
      </c>
      <c r="AP53" s="12">
        <v>6.7950169875424686</v>
      </c>
      <c r="AQ53" s="52">
        <v>221000</v>
      </c>
      <c r="AR53" s="14">
        <v>6.2570781426953568</v>
      </c>
      <c r="AS53" s="54">
        <f t="shared" si="8"/>
        <v>701000</v>
      </c>
      <c r="AT53" s="13">
        <f t="shared" si="9"/>
        <v>19.847112117780295</v>
      </c>
      <c r="AU53" s="58">
        <f t="shared" si="10"/>
        <v>3532000</v>
      </c>
      <c r="AV53" s="13">
        <f t="shared" si="11"/>
        <v>100</v>
      </c>
    </row>
    <row r="54" spans="1:48" ht="27" customHeight="1">
      <c r="A54" s="17" t="s">
        <v>0</v>
      </c>
      <c r="B54" s="18" t="s">
        <v>0</v>
      </c>
      <c r="C54" s="18" t="s">
        <v>0</v>
      </c>
      <c r="D54" s="25" t="s">
        <v>0</v>
      </c>
      <c r="E54" s="17" t="s">
        <v>0</v>
      </c>
      <c r="F54" s="18" t="s">
        <v>0</v>
      </c>
      <c r="G54" s="18" t="s">
        <v>0</v>
      </c>
      <c r="H54" s="25" t="s">
        <v>0</v>
      </c>
      <c r="I54" s="10" t="s">
        <v>0</v>
      </c>
      <c r="J54" s="17" t="s">
        <v>52</v>
      </c>
      <c r="K54" s="25" t="s">
        <v>49</v>
      </c>
      <c r="L54" s="45">
        <v>100000</v>
      </c>
      <c r="M54" s="49">
        <v>15000</v>
      </c>
      <c r="N54" s="12">
        <v>15</v>
      </c>
      <c r="O54" s="52">
        <v>6000</v>
      </c>
      <c r="P54" s="12">
        <v>6</v>
      </c>
      <c r="Q54" s="52">
        <v>6000</v>
      </c>
      <c r="R54" s="14">
        <v>6</v>
      </c>
      <c r="S54" s="54">
        <f t="shared" si="0"/>
        <v>27000</v>
      </c>
      <c r="T54" s="13">
        <f t="shared" si="1"/>
        <v>27</v>
      </c>
      <c r="U54" s="49">
        <v>9000</v>
      </c>
      <c r="V54" s="12">
        <v>9</v>
      </c>
      <c r="W54" s="52">
        <v>9000</v>
      </c>
      <c r="X54" s="12">
        <v>9</v>
      </c>
      <c r="Y54" s="52">
        <v>9000</v>
      </c>
      <c r="Z54" s="14">
        <v>9</v>
      </c>
      <c r="AA54" s="54">
        <f t="shared" si="2"/>
        <v>27000</v>
      </c>
      <c r="AB54" s="13">
        <f t="shared" si="3"/>
        <v>27</v>
      </c>
      <c r="AC54" s="58">
        <f t="shared" si="4"/>
        <v>54000</v>
      </c>
      <c r="AD54" s="13">
        <f t="shared" si="5"/>
        <v>54</v>
      </c>
      <c r="AE54" s="49">
        <v>9000</v>
      </c>
      <c r="AF54" s="12">
        <v>9</v>
      </c>
      <c r="AG54" s="52">
        <v>9000</v>
      </c>
      <c r="AH54" s="12">
        <v>9</v>
      </c>
      <c r="AI54" s="52">
        <v>9000</v>
      </c>
      <c r="AJ54" s="14">
        <v>9</v>
      </c>
      <c r="AK54" s="54">
        <f t="shared" si="6"/>
        <v>27000</v>
      </c>
      <c r="AL54" s="13">
        <f t="shared" si="7"/>
        <v>27</v>
      </c>
      <c r="AM54" s="49">
        <v>7000</v>
      </c>
      <c r="AN54" s="12">
        <v>7</v>
      </c>
      <c r="AO54" s="52">
        <v>7000</v>
      </c>
      <c r="AP54" s="12">
        <v>7</v>
      </c>
      <c r="AQ54" s="52">
        <v>5000</v>
      </c>
      <c r="AR54" s="14">
        <v>5</v>
      </c>
      <c r="AS54" s="54">
        <f t="shared" si="8"/>
        <v>19000</v>
      </c>
      <c r="AT54" s="13">
        <f t="shared" si="9"/>
        <v>19</v>
      </c>
      <c r="AU54" s="58">
        <f t="shared" si="10"/>
        <v>100000</v>
      </c>
      <c r="AV54" s="13">
        <f t="shared" si="11"/>
        <v>100</v>
      </c>
    </row>
    <row r="55" spans="1:48" ht="27" customHeight="1">
      <c r="A55" s="17" t="s">
        <v>0</v>
      </c>
      <c r="B55" s="18" t="s">
        <v>0</v>
      </c>
      <c r="C55" s="18" t="s">
        <v>0</v>
      </c>
      <c r="D55" s="25" t="s">
        <v>0</v>
      </c>
      <c r="E55" s="17" t="s">
        <v>0</v>
      </c>
      <c r="F55" s="18" t="s">
        <v>0</v>
      </c>
      <c r="G55" s="18" t="s">
        <v>0</v>
      </c>
      <c r="H55" s="25" t="s">
        <v>0</v>
      </c>
      <c r="I55" s="10" t="s">
        <v>0</v>
      </c>
      <c r="J55" s="17" t="s">
        <v>53</v>
      </c>
      <c r="K55" s="25" t="s">
        <v>50</v>
      </c>
      <c r="L55" s="45">
        <v>279000</v>
      </c>
      <c r="M55" s="49">
        <v>42000</v>
      </c>
      <c r="N55" s="12">
        <v>15.053763440860216</v>
      </c>
      <c r="O55" s="52">
        <v>16000</v>
      </c>
      <c r="P55" s="12">
        <v>5.7347670250896057</v>
      </c>
      <c r="Q55" s="52">
        <v>16000</v>
      </c>
      <c r="R55" s="14">
        <v>5.7347670250896057</v>
      </c>
      <c r="S55" s="54">
        <f t="shared" si="0"/>
        <v>74000</v>
      </c>
      <c r="T55" s="13">
        <f t="shared" si="1"/>
        <v>26.523297491039429</v>
      </c>
      <c r="U55" s="49">
        <v>24000</v>
      </c>
      <c r="V55" s="12">
        <v>8.6021505376344081</v>
      </c>
      <c r="W55" s="52">
        <v>24000</v>
      </c>
      <c r="X55" s="12">
        <v>8.6021505376344081</v>
      </c>
      <c r="Y55" s="52">
        <v>24000</v>
      </c>
      <c r="Z55" s="14">
        <v>8.6021505376344081</v>
      </c>
      <c r="AA55" s="54">
        <f t="shared" si="2"/>
        <v>72000</v>
      </c>
      <c r="AB55" s="13">
        <f t="shared" si="3"/>
        <v>25.806451612903224</v>
      </c>
      <c r="AC55" s="58">
        <f t="shared" si="4"/>
        <v>146000</v>
      </c>
      <c r="AD55" s="13">
        <f t="shared" si="5"/>
        <v>52.329749103942653</v>
      </c>
      <c r="AE55" s="49">
        <v>25000</v>
      </c>
      <c r="AF55" s="12">
        <v>8.9605734767025087</v>
      </c>
      <c r="AG55" s="52">
        <v>25000</v>
      </c>
      <c r="AH55" s="12">
        <v>8.9605734767025087</v>
      </c>
      <c r="AI55" s="52">
        <v>25000</v>
      </c>
      <c r="AJ55" s="14">
        <v>8.9605734767025087</v>
      </c>
      <c r="AK55" s="54">
        <f t="shared" si="6"/>
        <v>75000</v>
      </c>
      <c r="AL55" s="13">
        <f t="shared" si="7"/>
        <v>26.881720430107528</v>
      </c>
      <c r="AM55" s="49">
        <v>20000</v>
      </c>
      <c r="AN55" s="12">
        <v>7.1684587813620073</v>
      </c>
      <c r="AO55" s="52">
        <v>20000</v>
      </c>
      <c r="AP55" s="12">
        <v>7.1684587813620073</v>
      </c>
      <c r="AQ55" s="52">
        <v>18000</v>
      </c>
      <c r="AR55" s="14">
        <v>6.4516129032258061</v>
      </c>
      <c r="AS55" s="54">
        <f t="shared" si="8"/>
        <v>58000</v>
      </c>
      <c r="AT55" s="13">
        <f t="shared" si="9"/>
        <v>20.788530465949819</v>
      </c>
      <c r="AU55" s="58">
        <f t="shared" si="10"/>
        <v>279000</v>
      </c>
      <c r="AV55" s="13">
        <f t="shared" si="11"/>
        <v>100</v>
      </c>
    </row>
    <row r="56" spans="1:48" ht="27" customHeight="1">
      <c r="A56" s="17" t="s">
        <v>0</v>
      </c>
      <c r="B56" s="18" t="s">
        <v>0</v>
      </c>
      <c r="C56" s="18" t="s">
        <v>0</v>
      </c>
      <c r="D56" s="25" t="s">
        <v>0</v>
      </c>
      <c r="E56" s="17" t="s">
        <v>0</v>
      </c>
      <c r="F56" s="18" t="s">
        <v>0</v>
      </c>
      <c r="G56" s="18" t="s">
        <v>0</v>
      </c>
      <c r="H56" s="25" t="s">
        <v>0</v>
      </c>
      <c r="I56" s="10" t="s">
        <v>0</v>
      </c>
      <c r="J56" s="17" t="s">
        <v>53</v>
      </c>
      <c r="K56" s="25" t="s">
        <v>49</v>
      </c>
      <c r="L56" s="45">
        <v>13000</v>
      </c>
      <c r="M56" s="49">
        <v>2000</v>
      </c>
      <c r="N56" s="12">
        <v>15.384615384615385</v>
      </c>
      <c r="O56" s="52">
        <v>1000</v>
      </c>
      <c r="P56" s="12">
        <v>7.6923076923076925</v>
      </c>
      <c r="Q56" s="52">
        <v>1000</v>
      </c>
      <c r="R56" s="14">
        <v>7.6923076923076925</v>
      </c>
      <c r="S56" s="54">
        <f t="shared" si="0"/>
        <v>4000</v>
      </c>
      <c r="T56" s="13">
        <f t="shared" si="1"/>
        <v>30.76923076923077</v>
      </c>
      <c r="U56" s="49">
        <v>2000</v>
      </c>
      <c r="V56" s="12">
        <v>15.384615384615385</v>
      </c>
      <c r="W56" s="52">
        <v>2000</v>
      </c>
      <c r="X56" s="12">
        <v>15.384615384615385</v>
      </c>
      <c r="Y56" s="52">
        <v>2000</v>
      </c>
      <c r="Z56" s="14">
        <v>15.384615384615385</v>
      </c>
      <c r="AA56" s="54">
        <f t="shared" si="2"/>
        <v>6000</v>
      </c>
      <c r="AB56" s="13">
        <f t="shared" si="3"/>
        <v>46.153846153846153</v>
      </c>
      <c r="AC56" s="58">
        <f t="shared" si="4"/>
        <v>10000</v>
      </c>
      <c r="AD56" s="13">
        <f t="shared" si="5"/>
        <v>76.92307692307692</v>
      </c>
      <c r="AE56" s="49">
        <v>2000</v>
      </c>
      <c r="AF56" s="12">
        <v>15.384615384615385</v>
      </c>
      <c r="AG56" s="52">
        <v>1000</v>
      </c>
      <c r="AH56" s="12">
        <v>7.6923076923076925</v>
      </c>
      <c r="AI56" s="52">
        <v>0</v>
      </c>
      <c r="AJ56" s="14">
        <v>0</v>
      </c>
      <c r="AK56" s="54">
        <f t="shared" si="6"/>
        <v>3000</v>
      </c>
      <c r="AL56" s="13">
        <f t="shared" si="7"/>
        <v>23.076923076923077</v>
      </c>
      <c r="AM56" s="49">
        <v>0</v>
      </c>
      <c r="AN56" s="12">
        <v>0</v>
      </c>
      <c r="AO56" s="52">
        <v>0</v>
      </c>
      <c r="AP56" s="12">
        <v>0</v>
      </c>
      <c r="AQ56" s="52">
        <v>0</v>
      </c>
      <c r="AR56" s="14">
        <v>0</v>
      </c>
      <c r="AS56" s="54">
        <f t="shared" si="8"/>
        <v>0</v>
      </c>
      <c r="AT56" s="13">
        <f t="shared" si="9"/>
        <v>0</v>
      </c>
      <c r="AU56" s="58">
        <f t="shared" si="10"/>
        <v>13000</v>
      </c>
      <c r="AV56" s="13">
        <f t="shared" si="11"/>
        <v>100</v>
      </c>
    </row>
    <row r="57" spans="1:48" ht="27" customHeight="1">
      <c r="A57" s="17" t="s">
        <v>0</v>
      </c>
      <c r="B57" s="18" t="s">
        <v>0</v>
      </c>
      <c r="C57" s="18" t="s">
        <v>0</v>
      </c>
      <c r="D57" s="25" t="s">
        <v>0</v>
      </c>
      <c r="E57" s="17" t="s">
        <v>0</v>
      </c>
      <c r="F57" s="18" t="s">
        <v>0</v>
      </c>
      <c r="G57" s="18" t="s">
        <v>0</v>
      </c>
      <c r="H57" s="25" t="s">
        <v>0</v>
      </c>
      <c r="I57" s="10" t="s">
        <v>0</v>
      </c>
      <c r="J57" s="17" t="s">
        <v>54</v>
      </c>
      <c r="K57" s="25" t="s">
        <v>51</v>
      </c>
      <c r="L57" s="45">
        <v>1000</v>
      </c>
      <c r="M57" s="49">
        <v>500</v>
      </c>
      <c r="N57" s="12">
        <v>50</v>
      </c>
      <c r="O57" s="52">
        <v>500</v>
      </c>
      <c r="P57" s="12">
        <v>50</v>
      </c>
      <c r="Q57" s="52">
        <v>0</v>
      </c>
      <c r="R57" s="14">
        <v>0</v>
      </c>
      <c r="S57" s="54">
        <f t="shared" si="0"/>
        <v>1000</v>
      </c>
      <c r="T57" s="13">
        <f t="shared" si="1"/>
        <v>100</v>
      </c>
      <c r="U57" s="49">
        <v>0</v>
      </c>
      <c r="V57" s="12">
        <v>0</v>
      </c>
      <c r="W57" s="52">
        <v>0</v>
      </c>
      <c r="X57" s="12">
        <v>0</v>
      </c>
      <c r="Y57" s="52">
        <v>0</v>
      </c>
      <c r="Z57" s="14">
        <v>0</v>
      </c>
      <c r="AA57" s="54">
        <f t="shared" si="2"/>
        <v>0</v>
      </c>
      <c r="AB57" s="13">
        <f t="shared" si="3"/>
        <v>0</v>
      </c>
      <c r="AC57" s="58">
        <f t="shared" si="4"/>
        <v>1000</v>
      </c>
      <c r="AD57" s="13">
        <f t="shared" si="5"/>
        <v>100</v>
      </c>
      <c r="AE57" s="49">
        <v>0</v>
      </c>
      <c r="AF57" s="12">
        <v>0</v>
      </c>
      <c r="AG57" s="52">
        <v>0</v>
      </c>
      <c r="AH57" s="12">
        <v>0</v>
      </c>
      <c r="AI57" s="52">
        <v>0</v>
      </c>
      <c r="AJ57" s="14">
        <v>0</v>
      </c>
      <c r="AK57" s="54">
        <f t="shared" si="6"/>
        <v>0</v>
      </c>
      <c r="AL57" s="13">
        <f t="shared" si="7"/>
        <v>0</v>
      </c>
      <c r="AM57" s="49">
        <v>0</v>
      </c>
      <c r="AN57" s="12">
        <v>0</v>
      </c>
      <c r="AO57" s="52">
        <v>0</v>
      </c>
      <c r="AP57" s="12">
        <v>0</v>
      </c>
      <c r="AQ57" s="52">
        <v>0</v>
      </c>
      <c r="AR57" s="14">
        <v>0</v>
      </c>
      <c r="AS57" s="54">
        <f t="shared" si="8"/>
        <v>0</v>
      </c>
      <c r="AT57" s="13">
        <f t="shared" si="9"/>
        <v>0</v>
      </c>
      <c r="AU57" s="58">
        <f t="shared" si="10"/>
        <v>1000</v>
      </c>
      <c r="AV57" s="13">
        <f t="shared" si="11"/>
        <v>100</v>
      </c>
    </row>
    <row r="58" spans="1:48" ht="27" customHeight="1">
      <c r="A58" s="17" t="s">
        <v>0</v>
      </c>
      <c r="B58" s="18" t="s">
        <v>0</v>
      </c>
      <c r="C58" s="18" t="s">
        <v>0</v>
      </c>
      <c r="D58" s="25" t="s">
        <v>0</v>
      </c>
      <c r="E58" s="17" t="s">
        <v>0</v>
      </c>
      <c r="F58" s="18" t="s">
        <v>0</v>
      </c>
      <c r="G58" s="18" t="s">
        <v>0</v>
      </c>
      <c r="H58" s="25" t="s">
        <v>0</v>
      </c>
      <c r="I58" s="10" t="s">
        <v>0</v>
      </c>
      <c r="J58" s="17" t="s">
        <v>54</v>
      </c>
      <c r="K58" s="25" t="s">
        <v>55</v>
      </c>
      <c r="L58" s="45">
        <v>3000</v>
      </c>
      <c r="M58" s="49">
        <v>500</v>
      </c>
      <c r="N58" s="12">
        <v>16.666666666666668</v>
      </c>
      <c r="O58" s="52">
        <v>500</v>
      </c>
      <c r="P58" s="12">
        <v>16.666666666666668</v>
      </c>
      <c r="Q58" s="52">
        <v>500</v>
      </c>
      <c r="R58" s="14">
        <v>16.666666666666668</v>
      </c>
      <c r="S58" s="54">
        <f t="shared" si="0"/>
        <v>1500</v>
      </c>
      <c r="T58" s="13">
        <f t="shared" si="1"/>
        <v>50</v>
      </c>
      <c r="U58" s="49">
        <v>500</v>
      </c>
      <c r="V58" s="12">
        <v>16.666666666666668</v>
      </c>
      <c r="W58" s="52">
        <v>1000</v>
      </c>
      <c r="X58" s="12">
        <v>33.333333333333336</v>
      </c>
      <c r="Y58" s="52">
        <v>0</v>
      </c>
      <c r="Z58" s="14">
        <v>0</v>
      </c>
      <c r="AA58" s="54">
        <f t="shared" si="2"/>
        <v>1500</v>
      </c>
      <c r="AB58" s="13">
        <f t="shared" si="3"/>
        <v>50</v>
      </c>
      <c r="AC58" s="58">
        <f t="shared" si="4"/>
        <v>3000</v>
      </c>
      <c r="AD58" s="13">
        <f t="shared" si="5"/>
        <v>100</v>
      </c>
      <c r="AE58" s="49">
        <v>0</v>
      </c>
      <c r="AF58" s="12">
        <v>0</v>
      </c>
      <c r="AG58" s="52">
        <v>0</v>
      </c>
      <c r="AH58" s="12">
        <v>0</v>
      </c>
      <c r="AI58" s="52">
        <v>0</v>
      </c>
      <c r="AJ58" s="14">
        <v>0</v>
      </c>
      <c r="AK58" s="54">
        <f t="shared" si="6"/>
        <v>0</v>
      </c>
      <c r="AL58" s="13">
        <f t="shared" si="7"/>
        <v>0</v>
      </c>
      <c r="AM58" s="49">
        <v>0</v>
      </c>
      <c r="AN58" s="12">
        <v>0</v>
      </c>
      <c r="AO58" s="52">
        <v>0</v>
      </c>
      <c r="AP58" s="12">
        <v>0</v>
      </c>
      <c r="AQ58" s="52">
        <v>0</v>
      </c>
      <c r="AR58" s="14">
        <v>0</v>
      </c>
      <c r="AS58" s="54">
        <f t="shared" si="8"/>
        <v>0</v>
      </c>
      <c r="AT58" s="13">
        <f t="shared" si="9"/>
        <v>0</v>
      </c>
      <c r="AU58" s="58">
        <f t="shared" si="10"/>
        <v>3000</v>
      </c>
      <c r="AV58" s="13">
        <f t="shared" si="11"/>
        <v>100</v>
      </c>
    </row>
    <row r="59" spans="1:48" ht="27" customHeight="1">
      <c r="A59" s="17" t="s">
        <v>0</v>
      </c>
      <c r="B59" s="18" t="s">
        <v>0</v>
      </c>
      <c r="C59" s="18" t="s">
        <v>0</v>
      </c>
      <c r="D59" s="25" t="s">
        <v>0</v>
      </c>
      <c r="E59" s="17" t="s">
        <v>0</v>
      </c>
      <c r="F59" s="18" t="s">
        <v>0</v>
      </c>
      <c r="G59" s="18" t="s">
        <v>0</v>
      </c>
      <c r="H59" s="25" t="s">
        <v>0</v>
      </c>
      <c r="I59" s="10" t="s">
        <v>0</v>
      </c>
      <c r="J59" s="17" t="s">
        <v>54</v>
      </c>
      <c r="K59" s="25" t="s">
        <v>57</v>
      </c>
      <c r="L59" s="45">
        <v>6000</v>
      </c>
      <c r="M59" s="49">
        <v>500</v>
      </c>
      <c r="N59" s="12">
        <v>8.3333333333333339</v>
      </c>
      <c r="O59" s="52">
        <v>500</v>
      </c>
      <c r="P59" s="12">
        <v>8.3333333333333339</v>
      </c>
      <c r="Q59" s="52">
        <v>500</v>
      </c>
      <c r="R59" s="14">
        <v>8.3333333333333339</v>
      </c>
      <c r="S59" s="54">
        <f t="shared" si="0"/>
        <v>1500</v>
      </c>
      <c r="T59" s="13">
        <f t="shared" si="1"/>
        <v>25</v>
      </c>
      <c r="U59" s="49">
        <v>500</v>
      </c>
      <c r="V59" s="12">
        <v>8.3333333333333339</v>
      </c>
      <c r="W59" s="52">
        <v>500</v>
      </c>
      <c r="X59" s="12">
        <v>8.3333333333333339</v>
      </c>
      <c r="Y59" s="52">
        <v>500</v>
      </c>
      <c r="Z59" s="14">
        <v>8.3333333333333339</v>
      </c>
      <c r="AA59" s="54">
        <f t="shared" si="2"/>
        <v>1500</v>
      </c>
      <c r="AB59" s="13">
        <f t="shared" si="3"/>
        <v>25</v>
      </c>
      <c r="AC59" s="58">
        <f t="shared" si="4"/>
        <v>3000</v>
      </c>
      <c r="AD59" s="13">
        <f t="shared" si="5"/>
        <v>50</v>
      </c>
      <c r="AE59" s="49">
        <v>500</v>
      </c>
      <c r="AF59" s="12">
        <v>8.3333333333333339</v>
      </c>
      <c r="AG59" s="52">
        <v>500</v>
      </c>
      <c r="AH59" s="12">
        <v>8.3333333333333339</v>
      </c>
      <c r="AI59" s="52">
        <v>1000</v>
      </c>
      <c r="AJ59" s="14">
        <v>16.666666666666668</v>
      </c>
      <c r="AK59" s="54">
        <f t="shared" si="6"/>
        <v>2000</v>
      </c>
      <c r="AL59" s="13">
        <f t="shared" si="7"/>
        <v>33.333333333333336</v>
      </c>
      <c r="AM59" s="49">
        <v>1000</v>
      </c>
      <c r="AN59" s="12">
        <v>16.666666666666668</v>
      </c>
      <c r="AO59" s="52">
        <v>0</v>
      </c>
      <c r="AP59" s="12">
        <v>0</v>
      </c>
      <c r="AQ59" s="52">
        <v>0</v>
      </c>
      <c r="AR59" s="14">
        <v>0</v>
      </c>
      <c r="AS59" s="54">
        <f t="shared" si="8"/>
        <v>1000</v>
      </c>
      <c r="AT59" s="13">
        <f t="shared" si="9"/>
        <v>16.666666666666668</v>
      </c>
      <c r="AU59" s="58">
        <f t="shared" si="10"/>
        <v>6000</v>
      </c>
      <c r="AV59" s="13">
        <f t="shared" si="11"/>
        <v>100</v>
      </c>
    </row>
    <row r="60" spans="1:48" ht="27" customHeight="1">
      <c r="A60" s="17" t="s">
        <v>44</v>
      </c>
      <c r="B60" s="18" t="s">
        <v>45</v>
      </c>
      <c r="C60" s="18" t="s">
        <v>61</v>
      </c>
      <c r="D60" s="25" t="s">
        <v>62</v>
      </c>
      <c r="E60" s="17" t="s">
        <v>48</v>
      </c>
      <c r="F60" s="18" t="s">
        <v>49</v>
      </c>
      <c r="G60" s="18" t="s">
        <v>50</v>
      </c>
      <c r="H60" s="25" t="s">
        <v>47</v>
      </c>
      <c r="I60" s="10" t="s">
        <v>51</v>
      </c>
      <c r="J60" s="17" t="s">
        <v>52</v>
      </c>
      <c r="K60" s="25" t="s">
        <v>50</v>
      </c>
      <c r="L60" s="45">
        <v>4620000</v>
      </c>
      <c r="M60" s="49">
        <v>693000</v>
      </c>
      <c r="N60" s="12">
        <v>15</v>
      </c>
      <c r="O60" s="52">
        <v>290000</v>
      </c>
      <c r="P60" s="12">
        <v>6.2770562770562774</v>
      </c>
      <c r="Q60" s="52">
        <v>290000</v>
      </c>
      <c r="R60" s="14">
        <v>6.2770562770562774</v>
      </c>
      <c r="S60" s="54">
        <f t="shared" si="0"/>
        <v>1273000</v>
      </c>
      <c r="T60" s="13">
        <f t="shared" si="1"/>
        <v>27.554112554112557</v>
      </c>
      <c r="U60" s="49">
        <v>397000</v>
      </c>
      <c r="V60" s="12">
        <v>8.5930735930735924</v>
      </c>
      <c r="W60" s="52">
        <v>397000</v>
      </c>
      <c r="X60" s="12">
        <v>8.5930735930735924</v>
      </c>
      <c r="Y60" s="52">
        <v>397000</v>
      </c>
      <c r="Z60" s="14">
        <v>8.5930735930735924</v>
      </c>
      <c r="AA60" s="54">
        <f t="shared" si="2"/>
        <v>1191000</v>
      </c>
      <c r="AB60" s="13">
        <f t="shared" si="3"/>
        <v>25.779220779220779</v>
      </c>
      <c r="AC60" s="58">
        <f t="shared" si="4"/>
        <v>2464000</v>
      </c>
      <c r="AD60" s="13">
        <f t="shared" si="5"/>
        <v>53.333333333333336</v>
      </c>
      <c r="AE60" s="49">
        <v>441000</v>
      </c>
      <c r="AF60" s="12">
        <v>9.545454545454545</v>
      </c>
      <c r="AG60" s="52">
        <v>431000</v>
      </c>
      <c r="AH60" s="12">
        <v>9.329004329004329</v>
      </c>
      <c r="AI60" s="52">
        <v>431000</v>
      </c>
      <c r="AJ60" s="14">
        <v>9.329004329004329</v>
      </c>
      <c r="AK60" s="54">
        <f t="shared" si="6"/>
        <v>1303000</v>
      </c>
      <c r="AL60" s="13">
        <f t="shared" si="7"/>
        <v>28.203463203463201</v>
      </c>
      <c r="AM60" s="49">
        <v>202000</v>
      </c>
      <c r="AN60" s="12">
        <v>4.3722943722943723</v>
      </c>
      <c r="AO60" s="52">
        <v>245000</v>
      </c>
      <c r="AP60" s="12">
        <v>5.3030303030303028</v>
      </c>
      <c r="AQ60" s="52">
        <v>406000</v>
      </c>
      <c r="AR60" s="14">
        <v>8.7878787878787872</v>
      </c>
      <c r="AS60" s="54">
        <f t="shared" si="8"/>
        <v>853000</v>
      </c>
      <c r="AT60" s="13">
        <f t="shared" si="9"/>
        <v>18.463203463203463</v>
      </c>
      <c r="AU60" s="58">
        <f t="shared" si="10"/>
        <v>4620000</v>
      </c>
      <c r="AV60" s="13">
        <f t="shared" si="11"/>
        <v>100</v>
      </c>
    </row>
    <row r="61" spans="1:48" ht="27" customHeight="1">
      <c r="A61" s="17" t="s">
        <v>0</v>
      </c>
      <c r="B61" s="18" t="s">
        <v>0</v>
      </c>
      <c r="C61" s="18" t="s">
        <v>0</v>
      </c>
      <c r="D61" s="25" t="s">
        <v>0</v>
      </c>
      <c r="E61" s="17" t="s">
        <v>0</v>
      </c>
      <c r="F61" s="18" t="s">
        <v>0</v>
      </c>
      <c r="G61" s="18" t="s">
        <v>0</v>
      </c>
      <c r="H61" s="25" t="s">
        <v>0</v>
      </c>
      <c r="I61" s="10" t="s">
        <v>0</v>
      </c>
      <c r="J61" s="17" t="s">
        <v>52</v>
      </c>
      <c r="K61" s="25" t="s">
        <v>51</v>
      </c>
      <c r="L61" s="45">
        <v>94000</v>
      </c>
      <c r="M61" s="49">
        <v>14000</v>
      </c>
      <c r="N61" s="12">
        <v>14.893617021276595</v>
      </c>
      <c r="O61" s="52">
        <v>6000</v>
      </c>
      <c r="P61" s="12">
        <v>6.3829787234042552</v>
      </c>
      <c r="Q61" s="52">
        <v>6000</v>
      </c>
      <c r="R61" s="14">
        <v>6.3829787234042552</v>
      </c>
      <c r="S61" s="54">
        <f t="shared" si="0"/>
        <v>26000</v>
      </c>
      <c r="T61" s="13">
        <f t="shared" si="1"/>
        <v>27.659574468085104</v>
      </c>
      <c r="U61" s="49">
        <v>8000</v>
      </c>
      <c r="V61" s="12">
        <v>8.5106382978723403</v>
      </c>
      <c r="W61" s="52">
        <v>8000</v>
      </c>
      <c r="X61" s="12">
        <v>8.5106382978723403</v>
      </c>
      <c r="Y61" s="52">
        <v>8000</v>
      </c>
      <c r="Z61" s="14">
        <v>8.5106382978723403</v>
      </c>
      <c r="AA61" s="54">
        <f t="shared" si="2"/>
        <v>24000</v>
      </c>
      <c r="AB61" s="13">
        <f t="shared" si="3"/>
        <v>25.531914893617021</v>
      </c>
      <c r="AC61" s="58">
        <f t="shared" si="4"/>
        <v>50000</v>
      </c>
      <c r="AD61" s="13">
        <f t="shared" si="5"/>
        <v>53.191489361702125</v>
      </c>
      <c r="AE61" s="49">
        <v>8000</v>
      </c>
      <c r="AF61" s="12">
        <v>8.5106382978723403</v>
      </c>
      <c r="AG61" s="52">
        <v>8000</v>
      </c>
      <c r="AH61" s="12">
        <v>8.5106382978723403</v>
      </c>
      <c r="AI61" s="52">
        <v>8000</v>
      </c>
      <c r="AJ61" s="14">
        <v>8.5106382978723403</v>
      </c>
      <c r="AK61" s="54">
        <f t="shared" si="6"/>
        <v>24000</v>
      </c>
      <c r="AL61" s="13">
        <f t="shared" si="7"/>
        <v>25.531914893617021</v>
      </c>
      <c r="AM61" s="49">
        <v>8000</v>
      </c>
      <c r="AN61" s="12">
        <v>8.5106382978723403</v>
      </c>
      <c r="AO61" s="52">
        <v>8000</v>
      </c>
      <c r="AP61" s="12">
        <v>8.5106382978723403</v>
      </c>
      <c r="AQ61" s="52">
        <v>4000</v>
      </c>
      <c r="AR61" s="14">
        <v>4.2553191489361701</v>
      </c>
      <c r="AS61" s="54">
        <f t="shared" si="8"/>
        <v>20000</v>
      </c>
      <c r="AT61" s="13">
        <f t="shared" si="9"/>
        <v>21.276595744680851</v>
      </c>
      <c r="AU61" s="58">
        <f t="shared" si="10"/>
        <v>94000</v>
      </c>
      <c r="AV61" s="13">
        <f t="shared" si="11"/>
        <v>100</v>
      </c>
    </row>
    <row r="62" spans="1:48" ht="27" customHeight="1">
      <c r="A62" s="17" t="s">
        <v>0</v>
      </c>
      <c r="B62" s="18" t="s">
        <v>0</v>
      </c>
      <c r="C62" s="18" t="s">
        <v>0</v>
      </c>
      <c r="D62" s="25" t="s">
        <v>0</v>
      </c>
      <c r="E62" s="17" t="s">
        <v>0</v>
      </c>
      <c r="F62" s="18" t="s">
        <v>0</v>
      </c>
      <c r="G62" s="18" t="s">
        <v>0</v>
      </c>
      <c r="H62" s="25" t="s">
        <v>0</v>
      </c>
      <c r="I62" s="10" t="s">
        <v>0</v>
      </c>
      <c r="J62" s="17" t="s">
        <v>52</v>
      </c>
      <c r="K62" s="25" t="s">
        <v>49</v>
      </c>
      <c r="L62" s="45">
        <v>8000</v>
      </c>
      <c r="M62" s="49">
        <v>1250</v>
      </c>
      <c r="N62" s="12">
        <v>15.625</v>
      </c>
      <c r="O62" s="52">
        <v>750</v>
      </c>
      <c r="P62" s="12">
        <v>9.375</v>
      </c>
      <c r="Q62" s="52">
        <v>500</v>
      </c>
      <c r="R62" s="14">
        <v>6.25</v>
      </c>
      <c r="S62" s="54">
        <f t="shared" si="0"/>
        <v>2500</v>
      </c>
      <c r="T62" s="13">
        <f t="shared" si="1"/>
        <v>31.25</v>
      </c>
      <c r="U62" s="49">
        <v>1000</v>
      </c>
      <c r="V62" s="12">
        <v>12.5</v>
      </c>
      <c r="W62" s="52">
        <v>1000</v>
      </c>
      <c r="X62" s="12">
        <v>12.5</v>
      </c>
      <c r="Y62" s="52">
        <v>500</v>
      </c>
      <c r="Z62" s="14">
        <v>6.25</v>
      </c>
      <c r="AA62" s="54">
        <f t="shared" si="2"/>
        <v>2500</v>
      </c>
      <c r="AB62" s="13">
        <f t="shared" si="3"/>
        <v>31.25</v>
      </c>
      <c r="AC62" s="58">
        <f t="shared" si="4"/>
        <v>5000</v>
      </c>
      <c r="AD62" s="13">
        <f t="shared" si="5"/>
        <v>62.5</v>
      </c>
      <c r="AE62" s="49">
        <v>1000</v>
      </c>
      <c r="AF62" s="12">
        <v>12.5</v>
      </c>
      <c r="AG62" s="52">
        <v>1000</v>
      </c>
      <c r="AH62" s="12">
        <v>12.5</v>
      </c>
      <c r="AI62" s="52">
        <v>500</v>
      </c>
      <c r="AJ62" s="14">
        <v>6.25</v>
      </c>
      <c r="AK62" s="54">
        <f t="shared" si="6"/>
        <v>2500</v>
      </c>
      <c r="AL62" s="13">
        <f t="shared" si="7"/>
        <v>31.25</v>
      </c>
      <c r="AM62" s="49">
        <v>500</v>
      </c>
      <c r="AN62" s="12">
        <v>6.25</v>
      </c>
      <c r="AO62" s="52">
        <v>0</v>
      </c>
      <c r="AP62" s="12">
        <v>0</v>
      </c>
      <c r="AQ62" s="52">
        <v>0</v>
      </c>
      <c r="AR62" s="14">
        <v>0</v>
      </c>
      <c r="AS62" s="54">
        <f t="shared" si="8"/>
        <v>500</v>
      </c>
      <c r="AT62" s="13">
        <f t="shared" si="9"/>
        <v>6.25</v>
      </c>
      <c r="AU62" s="58">
        <f t="shared" si="10"/>
        <v>8000</v>
      </c>
      <c r="AV62" s="13">
        <f t="shared" si="11"/>
        <v>100</v>
      </c>
    </row>
    <row r="63" spans="1:48" ht="27" customHeight="1">
      <c r="A63" s="17" t="s">
        <v>0</v>
      </c>
      <c r="B63" s="18" t="s">
        <v>0</v>
      </c>
      <c r="C63" s="18" t="s">
        <v>0</v>
      </c>
      <c r="D63" s="25" t="s">
        <v>0</v>
      </c>
      <c r="E63" s="17" t="s">
        <v>0</v>
      </c>
      <c r="F63" s="18" t="s">
        <v>0</v>
      </c>
      <c r="G63" s="18" t="s">
        <v>0</v>
      </c>
      <c r="H63" s="25" t="s">
        <v>0</v>
      </c>
      <c r="I63" s="10" t="s">
        <v>0</v>
      </c>
      <c r="J63" s="17" t="s">
        <v>53</v>
      </c>
      <c r="K63" s="25" t="s">
        <v>50</v>
      </c>
      <c r="L63" s="45">
        <v>802000</v>
      </c>
      <c r="M63" s="49">
        <v>120000</v>
      </c>
      <c r="N63" s="12">
        <v>14.962593516209477</v>
      </c>
      <c r="O63" s="52">
        <v>48000</v>
      </c>
      <c r="P63" s="12">
        <v>5.9850374064837908</v>
      </c>
      <c r="Q63" s="52">
        <v>38000</v>
      </c>
      <c r="R63" s="14">
        <v>4.7381546134663344</v>
      </c>
      <c r="S63" s="54">
        <f t="shared" si="0"/>
        <v>206000</v>
      </c>
      <c r="T63" s="13">
        <f t="shared" si="1"/>
        <v>25.685785536159603</v>
      </c>
      <c r="U63" s="49">
        <v>75000</v>
      </c>
      <c r="V63" s="12">
        <v>9.3516209476309236</v>
      </c>
      <c r="W63" s="52">
        <v>75000</v>
      </c>
      <c r="X63" s="12">
        <v>9.3516209476309236</v>
      </c>
      <c r="Y63" s="52">
        <v>65000</v>
      </c>
      <c r="Z63" s="14">
        <v>8.1047381546134662</v>
      </c>
      <c r="AA63" s="54">
        <f t="shared" si="2"/>
        <v>215000</v>
      </c>
      <c r="AB63" s="13">
        <f t="shared" si="3"/>
        <v>26.807980049875312</v>
      </c>
      <c r="AC63" s="58">
        <f t="shared" si="4"/>
        <v>421000</v>
      </c>
      <c r="AD63" s="13">
        <f t="shared" si="5"/>
        <v>52.493765586034911</v>
      </c>
      <c r="AE63" s="49">
        <v>70000</v>
      </c>
      <c r="AF63" s="12">
        <v>8.728179551122194</v>
      </c>
      <c r="AG63" s="52">
        <v>70000</v>
      </c>
      <c r="AH63" s="12">
        <v>8.728179551122194</v>
      </c>
      <c r="AI63" s="52">
        <v>70000</v>
      </c>
      <c r="AJ63" s="14">
        <v>8.728179551122194</v>
      </c>
      <c r="AK63" s="54">
        <f t="shared" si="6"/>
        <v>210000</v>
      </c>
      <c r="AL63" s="13">
        <f t="shared" si="7"/>
        <v>26.18453865336658</v>
      </c>
      <c r="AM63" s="49">
        <v>65000</v>
      </c>
      <c r="AN63" s="12">
        <v>8.1047381546134662</v>
      </c>
      <c r="AO63" s="52">
        <v>41000</v>
      </c>
      <c r="AP63" s="12">
        <v>5.1122194513715709</v>
      </c>
      <c r="AQ63" s="52">
        <v>65000</v>
      </c>
      <c r="AR63" s="14">
        <v>8.1047381546134662</v>
      </c>
      <c r="AS63" s="54">
        <f t="shared" si="8"/>
        <v>171000</v>
      </c>
      <c r="AT63" s="13">
        <f t="shared" si="9"/>
        <v>21.321695760598502</v>
      </c>
      <c r="AU63" s="58">
        <f t="shared" si="10"/>
        <v>802000</v>
      </c>
      <c r="AV63" s="13">
        <f t="shared" si="11"/>
        <v>99.999999999999986</v>
      </c>
    </row>
    <row r="64" spans="1:48" ht="27" customHeight="1">
      <c r="A64" s="17" t="s">
        <v>0</v>
      </c>
      <c r="B64" s="18" t="s">
        <v>0</v>
      </c>
      <c r="C64" s="18" t="s">
        <v>0</v>
      </c>
      <c r="D64" s="25" t="s">
        <v>0</v>
      </c>
      <c r="E64" s="17" t="s">
        <v>0</v>
      </c>
      <c r="F64" s="18" t="s">
        <v>0</v>
      </c>
      <c r="G64" s="18" t="s">
        <v>0</v>
      </c>
      <c r="H64" s="25" t="s">
        <v>0</v>
      </c>
      <c r="I64" s="10" t="s">
        <v>0</v>
      </c>
      <c r="J64" s="17" t="s">
        <v>53</v>
      </c>
      <c r="K64" s="25" t="s">
        <v>49</v>
      </c>
      <c r="L64" s="45">
        <v>1000</v>
      </c>
      <c r="M64" s="49">
        <v>250</v>
      </c>
      <c r="N64" s="12">
        <v>25</v>
      </c>
      <c r="O64" s="52">
        <v>0</v>
      </c>
      <c r="P64" s="12">
        <v>0</v>
      </c>
      <c r="Q64" s="52">
        <v>0</v>
      </c>
      <c r="R64" s="14">
        <v>0</v>
      </c>
      <c r="S64" s="54">
        <f t="shared" si="0"/>
        <v>250</v>
      </c>
      <c r="T64" s="13">
        <f t="shared" si="1"/>
        <v>25</v>
      </c>
      <c r="U64" s="49">
        <v>250</v>
      </c>
      <c r="V64" s="12">
        <v>25</v>
      </c>
      <c r="W64" s="52">
        <v>250</v>
      </c>
      <c r="X64" s="12">
        <v>25</v>
      </c>
      <c r="Y64" s="52">
        <v>250</v>
      </c>
      <c r="Z64" s="14">
        <v>25</v>
      </c>
      <c r="AA64" s="54">
        <f t="shared" si="2"/>
        <v>750</v>
      </c>
      <c r="AB64" s="13">
        <f t="shared" si="3"/>
        <v>75</v>
      </c>
      <c r="AC64" s="58">
        <f t="shared" si="4"/>
        <v>1000</v>
      </c>
      <c r="AD64" s="13">
        <f t="shared" si="5"/>
        <v>100</v>
      </c>
      <c r="AE64" s="49">
        <v>0</v>
      </c>
      <c r="AF64" s="12">
        <v>0</v>
      </c>
      <c r="AG64" s="52">
        <v>0</v>
      </c>
      <c r="AH64" s="12">
        <v>0</v>
      </c>
      <c r="AI64" s="52">
        <v>0</v>
      </c>
      <c r="AJ64" s="14">
        <v>0</v>
      </c>
      <c r="AK64" s="54">
        <f t="shared" si="6"/>
        <v>0</v>
      </c>
      <c r="AL64" s="13">
        <f t="shared" si="7"/>
        <v>0</v>
      </c>
      <c r="AM64" s="49">
        <v>0</v>
      </c>
      <c r="AN64" s="12">
        <v>0</v>
      </c>
      <c r="AO64" s="52">
        <v>0</v>
      </c>
      <c r="AP64" s="12">
        <v>0</v>
      </c>
      <c r="AQ64" s="52">
        <v>0</v>
      </c>
      <c r="AR64" s="14">
        <v>0</v>
      </c>
      <c r="AS64" s="54">
        <f t="shared" si="8"/>
        <v>0</v>
      </c>
      <c r="AT64" s="13">
        <f t="shared" si="9"/>
        <v>0</v>
      </c>
      <c r="AU64" s="58">
        <f t="shared" si="10"/>
        <v>1000</v>
      </c>
      <c r="AV64" s="13">
        <f t="shared" si="11"/>
        <v>100</v>
      </c>
    </row>
    <row r="65" spans="1:48" ht="27" customHeight="1">
      <c r="A65" s="17" t="s">
        <v>0</v>
      </c>
      <c r="B65" s="18" t="s">
        <v>0</v>
      </c>
      <c r="C65" s="18" t="s">
        <v>0</v>
      </c>
      <c r="D65" s="25" t="s">
        <v>0</v>
      </c>
      <c r="E65" s="17" t="s">
        <v>0</v>
      </c>
      <c r="F65" s="18" t="s">
        <v>0</v>
      </c>
      <c r="G65" s="18" t="s">
        <v>0</v>
      </c>
      <c r="H65" s="25" t="s">
        <v>0</v>
      </c>
      <c r="I65" s="10" t="s">
        <v>0</v>
      </c>
      <c r="J65" s="17" t="s">
        <v>54</v>
      </c>
      <c r="K65" s="25" t="s">
        <v>51</v>
      </c>
      <c r="L65" s="45">
        <v>3000</v>
      </c>
      <c r="M65" s="49">
        <v>250</v>
      </c>
      <c r="N65" s="12">
        <v>8.3333333333333339</v>
      </c>
      <c r="O65" s="52">
        <v>250</v>
      </c>
      <c r="P65" s="12">
        <v>8.3333333333333339</v>
      </c>
      <c r="Q65" s="52">
        <v>250</v>
      </c>
      <c r="R65" s="14">
        <v>8.3333333333333339</v>
      </c>
      <c r="S65" s="54">
        <f t="shared" si="0"/>
        <v>750</v>
      </c>
      <c r="T65" s="13">
        <f t="shared" si="1"/>
        <v>25</v>
      </c>
      <c r="U65" s="49">
        <v>250</v>
      </c>
      <c r="V65" s="12">
        <v>8.3333333333333339</v>
      </c>
      <c r="W65" s="52">
        <v>250</v>
      </c>
      <c r="X65" s="12">
        <v>8.3333333333333339</v>
      </c>
      <c r="Y65" s="52">
        <v>250</v>
      </c>
      <c r="Z65" s="14">
        <v>8.3333333333333339</v>
      </c>
      <c r="AA65" s="54">
        <f t="shared" si="2"/>
        <v>750</v>
      </c>
      <c r="AB65" s="13">
        <f t="shared" si="3"/>
        <v>25</v>
      </c>
      <c r="AC65" s="58">
        <f t="shared" si="4"/>
        <v>1500</v>
      </c>
      <c r="AD65" s="13">
        <f t="shared" si="5"/>
        <v>50</v>
      </c>
      <c r="AE65" s="49">
        <v>250</v>
      </c>
      <c r="AF65" s="12">
        <v>8.3333333333333339</v>
      </c>
      <c r="AG65" s="52">
        <v>250</v>
      </c>
      <c r="AH65" s="12">
        <v>8.3333333333333339</v>
      </c>
      <c r="AI65" s="52">
        <v>500</v>
      </c>
      <c r="AJ65" s="14">
        <v>16.666666666666668</v>
      </c>
      <c r="AK65" s="54">
        <f t="shared" si="6"/>
        <v>1000</v>
      </c>
      <c r="AL65" s="13">
        <f t="shared" si="7"/>
        <v>33.333333333333336</v>
      </c>
      <c r="AM65" s="49">
        <v>500</v>
      </c>
      <c r="AN65" s="12">
        <v>16.666666666666668</v>
      </c>
      <c r="AO65" s="52">
        <v>0</v>
      </c>
      <c r="AP65" s="12">
        <v>0</v>
      </c>
      <c r="AQ65" s="52">
        <v>0</v>
      </c>
      <c r="AR65" s="14">
        <v>0</v>
      </c>
      <c r="AS65" s="54">
        <f t="shared" si="8"/>
        <v>500</v>
      </c>
      <c r="AT65" s="13">
        <f t="shared" si="9"/>
        <v>16.666666666666668</v>
      </c>
      <c r="AU65" s="58">
        <f t="shared" si="10"/>
        <v>3000</v>
      </c>
      <c r="AV65" s="13">
        <f t="shared" si="11"/>
        <v>100</v>
      </c>
    </row>
    <row r="66" spans="1:48" ht="27" customHeight="1">
      <c r="A66" s="17" t="s">
        <v>0</v>
      </c>
      <c r="B66" s="18" t="s">
        <v>0</v>
      </c>
      <c r="C66" s="18" t="s">
        <v>0</v>
      </c>
      <c r="D66" s="25" t="s">
        <v>0</v>
      </c>
      <c r="E66" s="17" t="s">
        <v>0</v>
      </c>
      <c r="F66" s="18" t="s">
        <v>0</v>
      </c>
      <c r="G66" s="18" t="s">
        <v>0</v>
      </c>
      <c r="H66" s="25" t="s">
        <v>0</v>
      </c>
      <c r="I66" s="10" t="s">
        <v>0</v>
      </c>
      <c r="J66" s="17" t="s">
        <v>54</v>
      </c>
      <c r="K66" s="25" t="s">
        <v>55</v>
      </c>
      <c r="L66" s="45">
        <v>6000</v>
      </c>
      <c r="M66" s="49">
        <v>500</v>
      </c>
      <c r="N66" s="12">
        <v>8.3333333333333339</v>
      </c>
      <c r="O66" s="52">
        <v>500</v>
      </c>
      <c r="P66" s="12">
        <v>8.3333333333333339</v>
      </c>
      <c r="Q66" s="52">
        <v>500</v>
      </c>
      <c r="R66" s="14">
        <v>8.3333333333333339</v>
      </c>
      <c r="S66" s="54">
        <f t="shared" si="0"/>
        <v>1500</v>
      </c>
      <c r="T66" s="13">
        <f t="shared" si="1"/>
        <v>25</v>
      </c>
      <c r="U66" s="49">
        <v>500</v>
      </c>
      <c r="V66" s="12">
        <v>8.3333333333333339</v>
      </c>
      <c r="W66" s="52">
        <v>1000</v>
      </c>
      <c r="X66" s="12">
        <v>16.666666666666668</v>
      </c>
      <c r="Y66" s="52">
        <v>500</v>
      </c>
      <c r="Z66" s="14">
        <v>8.3333333333333339</v>
      </c>
      <c r="AA66" s="54">
        <f t="shared" si="2"/>
        <v>2000</v>
      </c>
      <c r="AB66" s="13">
        <f t="shared" si="3"/>
        <v>33.333333333333336</v>
      </c>
      <c r="AC66" s="58">
        <f t="shared" si="4"/>
        <v>3500</v>
      </c>
      <c r="AD66" s="13">
        <f t="shared" si="5"/>
        <v>58.333333333333336</v>
      </c>
      <c r="AE66" s="49">
        <v>1000</v>
      </c>
      <c r="AF66" s="12">
        <v>16.666666666666668</v>
      </c>
      <c r="AG66" s="52">
        <v>1000</v>
      </c>
      <c r="AH66" s="12">
        <v>16.666666666666668</v>
      </c>
      <c r="AI66" s="52">
        <v>500</v>
      </c>
      <c r="AJ66" s="14">
        <v>8.3333333333333339</v>
      </c>
      <c r="AK66" s="54">
        <f t="shared" si="6"/>
        <v>2500</v>
      </c>
      <c r="AL66" s="13">
        <f t="shared" si="7"/>
        <v>41.666666666666671</v>
      </c>
      <c r="AM66" s="49">
        <v>0</v>
      </c>
      <c r="AN66" s="12">
        <v>0</v>
      </c>
      <c r="AO66" s="52">
        <v>0</v>
      </c>
      <c r="AP66" s="12">
        <v>0</v>
      </c>
      <c r="AQ66" s="52">
        <v>0</v>
      </c>
      <c r="AR66" s="14">
        <v>0</v>
      </c>
      <c r="AS66" s="54">
        <f t="shared" si="8"/>
        <v>0</v>
      </c>
      <c r="AT66" s="13">
        <f t="shared" si="9"/>
        <v>0</v>
      </c>
      <c r="AU66" s="58">
        <f t="shared" si="10"/>
        <v>6000</v>
      </c>
      <c r="AV66" s="13">
        <f t="shared" si="11"/>
        <v>100</v>
      </c>
    </row>
    <row r="67" spans="1:48" ht="27" customHeight="1">
      <c r="A67" s="17" t="s">
        <v>0</v>
      </c>
      <c r="B67" s="18" t="s">
        <v>0</v>
      </c>
      <c r="C67" s="18" t="s">
        <v>0</v>
      </c>
      <c r="D67" s="25" t="s">
        <v>0</v>
      </c>
      <c r="E67" s="17" t="s">
        <v>0</v>
      </c>
      <c r="F67" s="18" t="s">
        <v>0</v>
      </c>
      <c r="G67" s="18" t="s">
        <v>0</v>
      </c>
      <c r="H67" s="25" t="s">
        <v>0</v>
      </c>
      <c r="I67" s="10" t="s">
        <v>0</v>
      </c>
      <c r="J67" s="17" t="s">
        <v>54</v>
      </c>
      <c r="K67" s="25" t="s">
        <v>56</v>
      </c>
      <c r="L67" s="45">
        <v>2000</v>
      </c>
      <c r="M67" s="49">
        <v>200</v>
      </c>
      <c r="N67" s="12">
        <v>10</v>
      </c>
      <c r="O67" s="52">
        <v>500</v>
      </c>
      <c r="P67" s="12">
        <v>25</v>
      </c>
      <c r="Q67" s="52">
        <v>300</v>
      </c>
      <c r="R67" s="14">
        <v>15</v>
      </c>
      <c r="S67" s="54">
        <f t="shared" si="0"/>
        <v>1000</v>
      </c>
      <c r="T67" s="13">
        <f t="shared" si="1"/>
        <v>50</v>
      </c>
      <c r="U67" s="49">
        <v>200</v>
      </c>
      <c r="V67" s="12">
        <v>10</v>
      </c>
      <c r="W67" s="52">
        <v>200</v>
      </c>
      <c r="X67" s="12">
        <v>10</v>
      </c>
      <c r="Y67" s="52">
        <v>200</v>
      </c>
      <c r="Z67" s="14">
        <v>10</v>
      </c>
      <c r="AA67" s="54">
        <f t="shared" si="2"/>
        <v>600</v>
      </c>
      <c r="AB67" s="13">
        <f t="shared" si="3"/>
        <v>30</v>
      </c>
      <c r="AC67" s="58">
        <f t="shared" si="4"/>
        <v>1600</v>
      </c>
      <c r="AD67" s="13">
        <f t="shared" si="5"/>
        <v>80</v>
      </c>
      <c r="AE67" s="49">
        <v>200</v>
      </c>
      <c r="AF67" s="12">
        <v>10</v>
      </c>
      <c r="AG67" s="52">
        <v>200</v>
      </c>
      <c r="AH67" s="12">
        <v>10</v>
      </c>
      <c r="AI67" s="52">
        <v>0</v>
      </c>
      <c r="AJ67" s="14">
        <v>0</v>
      </c>
      <c r="AK67" s="54">
        <f t="shared" si="6"/>
        <v>400</v>
      </c>
      <c r="AL67" s="13">
        <f t="shared" si="7"/>
        <v>20</v>
      </c>
      <c r="AM67" s="49">
        <v>0</v>
      </c>
      <c r="AN67" s="12">
        <v>0</v>
      </c>
      <c r="AO67" s="52">
        <v>0</v>
      </c>
      <c r="AP67" s="12">
        <v>0</v>
      </c>
      <c r="AQ67" s="52">
        <v>0</v>
      </c>
      <c r="AR67" s="14">
        <v>0</v>
      </c>
      <c r="AS67" s="54">
        <f t="shared" si="8"/>
        <v>0</v>
      </c>
      <c r="AT67" s="13">
        <f t="shared" si="9"/>
        <v>0</v>
      </c>
      <c r="AU67" s="58">
        <f t="shared" si="10"/>
        <v>2000</v>
      </c>
      <c r="AV67" s="13">
        <f t="shared" si="11"/>
        <v>100</v>
      </c>
    </row>
    <row r="68" spans="1:48" ht="27" customHeight="1">
      <c r="A68" s="17" t="s">
        <v>0</v>
      </c>
      <c r="B68" s="18" t="s">
        <v>0</v>
      </c>
      <c r="C68" s="18" t="s">
        <v>0</v>
      </c>
      <c r="D68" s="25" t="s">
        <v>0</v>
      </c>
      <c r="E68" s="17" t="s">
        <v>0</v>
      </c>
      <c r="F68" s="18" t="s">
        <v>0</v>
      </c>
      <c r="G68" s="18" t="s">
        <v>0</v>
      </c>
      <c r="H68" s="25" t="s">
        <v>0</v>
      </c>
      <c r="I68" s="10" t="s">
        <v>0</v>
      </c>
      <c r="J68" s="17" t="s">
        <v>54</v>
      </c>
      <c r="K68" s="25" t="s">
        <v>57</v>
      </c>
      <c r="L68" s="45">
        <v>5000</v>
      </c>
      <c r="M68" s="49">
        <v>500</v>
      </c>
      <c r="N68" s="12">
        <v>10</v>
      </c>
      <c r="O68" s="52">
        <v>250</v>
      </c>
      <c r="P68" s="12">
        <v>5</v>
      </c>
      <c r="Q68" s="52">
        <v>250</v>
      </c>
      <c r="R68" s="14">
        <v>5</v>
      </c>
      <c r="S68" s="54">
        <f t="shared" si="0"/>
        <v>1000</v>
      </c>
      <c r="T68" s="13">
        <f t="shared" si="1"/>
        <v>20</v>
      </c>
      <c r="U68" s="49">
        <v>500</v>
      </c>
      <c r="V68" s="12">
        <v>10</v>
      </c>
      <c r="W68" s="52">
        <v>500</v>
      </c>
      <c r="X68" s="12">
        <v>10</v>
      </c>
      <c r="Y68" s="52">
        <v>500</v>
      </c>
      <c r="Z68" s="14">
        <v>10</v>
      </c>
      <c r="AA68" s="54">
        <f t="shared" si="2"/>
        <v>1500</v>
      </c>
      <c r="AB68" s="13">
        <f t="shared" si="3"/>
        <v>30</v>
      </c>
      <c r="AC68" s="58">
        <f t="shared" si="4"/>
        <v>2500</v>
      </c>
      <c r="AD68" s="13">
        <f t="shared" si="5"/>
        <v>50</v>
      </c>
      <c r="AE68" s="49">
        <v>500</v>
      </c>
      <c r="AF68" s="12">
        <v>10</v>
      </c>
      <c r="AG68" s="52">
        <v>500</v>
      </c>
      <c r="AH68" s="12">
        <v>10</v>
      </c>
      <c r="AI68" s="52">
        <v>500</v>
      </c>
      <c r="AJ68" s="14">
        <v>10</v>
      </c>
      <c r="AK68" s="54">
        <f t="shared" si="6"/>
        <v>1500</v>
      </c>
      <c r="AL68" s="13">
        <f t="shared" si="7"/>
        <v>30</v>
      </c>
      <c r="AM68" s="49">
        <v>500</v>
      </c>
      <c r="AN68" s="12">
        <v>10</v>
      </c>
      <c r="AO68" s="52">
        <v>500</v>
      </c>
      <c r="AP68" s="12">
        <v>10</v>
      </c>
      <c r="AQ68" s="52">
        <v>0</v>
      </c>
      <c r="AR68" s="14">
        <v>0</v>
      </c>
      <c r="AS68" s="54">
        <f t="shared" si="8"/>
        <v>1000</v>
      </c>
      <c r="AT68" s="13">
        <f t="shared" si="9"/>
        <v>20</v>
      </c>
      <c r="AU68" s="58">
        <f t="shared" si="10"/>
        <v>5000</v>
      </c>
      <c r="AV68" s="13">
        <f t="shared" si="11"/>
        <v>100</v>
      </c>
    </row>
    <row r="69" spans="1:48" ht="27" customHeight="1">
      <c r="A69" s="17" t="s">
        <v>44</v>
      </c>
      <c r="B69" s="18" t="s">
        <v>45</v>
      </c>
      <c r="C69" s="18" t="s">
        <v>61</v>
      </c>
      <c r="D69" s="25" t="s">
        <v>63</v>
      </c>
      <c r="E69" s="17" t="s">
        <v>48</v>
      </c>
      <c r="F69" s="18" t="s">
        <v>49</v>
      </c>
      <c r="G69" s="18" t="s">
        <v>50</v>
      </c>
      <c r="H69" s="25" t="s">
        <v>47</v>
      </c>
      <c r="I69" s="10" t="s">
        <v>51</v>
      </c>
      <c r="J69" s="17" t="s">
        <v>52</v>
      </c>
      <c r="K69" s="25" t="s">
        <v>50</v>
      </c>
      <c r="L69" s="45">
        <v>5707000</v>
      </c>
      <c r="M69" s="49">
        <v>856000</v>
      </c>
      <c r="N69" s="12">
        <v>14.999123882950762</v>
      </c>
      <c r="O69" s="52">
        <v>340000</v>
      </c>
      <c r="P69" s="12">
        <v>5.9575959348168919</v>
      </c>
      <c r="Q69" s="52">
        <v>340000</v>
      </c>
      <c r="R69" s="14">
        <v>5.9575959348168919</v>
      </c>
      <c r="S69" s="54">
        <f t="shared" si="0"/>
        <v>1536000</v>
      </c>
      <c r="T69" s="13">
        <f t="shared" si="1"/>
        <v>26.91431575258455</v>
      </c>
      <c r="U69" s="49">
        <v>490000</v>
      </c>
      <c r="V69" s="12">
        <v>8.5859470825302253</v>
      </c>
      <c r="W69" s="52">
        <v>480000</v>
      </c>
      <c r="X69" s="12">
        <v>8.4107236726826713</v>
      </c>
      <c r="Y69" s="52">
        <v>490000</v>
      </c>
      <c r="Z69" s="14">
        <v>8.5859470825302253</v>
      </c>
      <c r="AA69" s="54">
        <f t="shared" si="2"/>
        <v>1460000</v>
      </c>
      <c r="AB69" s="13">
        <f t="shared" si="3"/>
        <v>25.582617837743122</v>
      </c>
      <c r="AC69" s="58">
        <f t="shared" si="4"/>
        <v>2996000</v>
      </c>
      <c r="AD69" s="13">
        <f t="shared" si="5"/>
        <v>52.496933590327671</v>
      </c>
      <c r="AE69" s="49">
        <v>500000</v>
      </c>
      <c r="AF69" s="12">
        <v>8.7611704923777811</v>
      </c>
      <c r="AG69" s="52">
        <v>500000</v>
      </c>
      <c r="AH69" s="12">
        <v>8.7611704923777811</v>
      </c>
      <c r="AI69" s="52">
        <v>500000</v>
      </c>
      <c r="AJ69" s="14">
        <v>8.7611704923777811</v>
      </c>
      <c r="AK69" s="54">
        <f t="shared" si="6"/>
        <v>1500000</v>
      </c>
      <c r="AL69" s="13">
        <f t="shared" si="7"/>
        <v>26.283511477133345</v>
      </c>
      <c r="AM69" s="49">
        <v>422000</v>
      </c>
      <c r="AN69" s="12">
        <v>7.3944278955668477</v>
      </c>
      <c r="AO69" s="52">
        <v>422000</v>
      </c>
      <c r="AP69" s="12">
        <v>7.3944278955668477</v>
      </c>
      <c r="AQ69" s="52">
        <v>367000</v>
      </c>
      <c r="AR69" s="14">
        <v>6.4306991414052916</v>
      </c>
      <c r="AS69" s="54">
        <f t="shared" si="8"/>
        <v>1211000</v>
      </c>
      <c r="AT69" s="13">
        <f t="shared" si="9"/>
        <v>21.219554932538987</v>
      </c>
      <c r="AU69" s="58">
        <f t="shared" si="10"/>
        <v>5707000</v>
      </c>
      <c r="AV69" s="13">
        <f t="shared" si="11"/>
        <v>100</v>
      </c>
    </row>
    <row r="70" spans="1:48" ht="27" customHeight="1">
      <c r="A70" s="17" t="s">
        <v>0</v>
      </c>
      <c r="B70" s="18" t="s">
        <v>0</v>
      </c>
      <c r="C70" s="18" t="s">
        <v>0</v>
      </c>
      <c r="D70" s="25" t="s">
        <v>0</v>
      </c>
      <c r="E70" s="17" t="s">
        <v>0</v>
      </c>
      <c r="F70" s="18" t="s">
        <v>0</v>
      </c>
      <c r="G70" s="18" t="s">
        <v>0</v>
      </c>
      <c r="H70" s="25" t="s">
        <v>0</v>
      </c>
      <c r="I70" s="10" t="s">
        <v>0</v>
      </c>
      <c r="J70" s="17" t="s">
        <v>52</v>
      </c>
      <c r="K70" s="25" t="s">
        <v>49</v>
      </c>
      <c r="L70" s="45">
        <v>13000</v>
      </c>
      <c r="M70" s="49">
        <v>2000</v>
      </c>
      <c r="N70" s="12">
        <v>15.384615384615385</v>
      </c>
      <c r="O70" s="52">
        <v>500</v>
      </c>
      <c r="P70" s="12">
        <v>3.8461538461538463</v>
      </c>
      <c r="Q70" s="52">
        <v>1500</v>
      </c>
      <c r="R70" s="14">
        <v>11.538461538461538</v>
      </c>
      <c r="S70" s="54">
        <f t="shared" si="0"/>
        <v>4000</v>
      </c>
      <c r="T70" s="13">
        <f t="shared" si="1"/>
        <v>30.769230769230766</v>
      </c>
      <c r="U70" s="49">
        <v>1000</v>
      </c>
      <c r="V70" s="12">
        <v>7.6923076923076925</v>
      </c>
      <c r="W70" s="52">
        <v>1000</v>
      </c>
      <c r="X70" s="12">
        <v>7.6923076923076925</v>
      </c>
      <c r="Y70" s="52">
        <v>1000</v>
      </c>
      <c r="Z70" s="14">
        <v>7.6923076923076925</v>
      </c>
      <c r="AA70" s="54">
        <f t="shared" si="2"/>
        <v>3000</v>
      </c>
      <c r="AB70" s="13">
        <f t="shared" si="3"/>
        <v>23.076923076923077</v>
      </c>
      <c r="AC70" s="58">
        <f t="shared" si="4"/>
        <v>7000</v>
      </c>
      <c r="AD70" s="13">
        <f t="shared" si="5"/>
        <v>53.84615384615384</v>
      </c>
      <c r="AE70" s="49">
        <v>1000</v>
      </c>
      <c r="AF70" s="12">
        <v>7.6923076923076925</v>
      </c>
      <c r="AG70" s="52">
        <v>1000</v>
      </c>
      <c r="AH70" s="12">
        <v>7.6923076923076925</v>
      </c>
      <c r="AI70" s="52">
        <v>1500</v>
      </c>
      <c r="AJ70" s="14">
        <v>11.538461538461538</v>
      </c>
      <c r="AK70" s="54">
        <f t="shared" si="6"/>
        <v>3500</v>
      </c>
      <c r="AL70" s="13">
        <f t="shared" si="7"/>
        <v>26.923076923076923</v>
      </c>
      <c r="AM70" s="49">
        <v>1500</v>
      </c>
      <c r="AN70" s="12">
        <v>11.538461538461538</v>
      </c>
      <c r="AO70" s="52">
        <v>1000</v>
      </c>
      <c r="AP70" s="12">
        <v>7.6923076923076925</v>
      </c>
      <c r="AQ70" s="52">
        <v>0</v>
      </c>
      <c r="AR70" s="14">
        <v>0</v>
      </c>
      <c r="AS70" s="54">
        <f t="shared" si="8"/>
        <v>2500</v>
      </c>
      <c r="AT70" s="13">
        <f t="shared" si="9"/>
        <v>19.23076923076923</v>
      </c>
      <c r="AU70" s="58">
        <f t="shared" si="10"/>
        <v>13000</v>
      </c>
      <c r="AV70" s="13">
        <f t="shared" si="11"/>
        <v>100</v>
      </c>
    </row>
    <row r="71" spans="1:48" ht="27" customHeight="1">
      <c r="A71" s="17" t="s">
        <v>0</v>
      </c>
      <c r="B71" s="18" t="s">
        <v>0</v>
      </c>
      <c r="C71" s="18" t="s">
        <v>0</v>
      </c>
      <c r="D71" s="25" t="s">
        <v>0</v>
      </c>
      <c r="E71" s="17" t="s">
        <v>0</v>
      </c>
      <c r="F71" s="18" t="s">
        <v>0</v>
      </c>
      <c r="G71" s="18" t="s">
        <v>0</v>
      </c>
      <c r="H71" s="25" t="s">
        <v>0</v>
      </c>
      <c r="I71" s="10" t="s">
        <v>0</v>
      </c>
      <c r="J71" s="17" t="s">
        <v>53</v>
      </c>
      <c r="K71" s="25" t="s">
        <v>50</v>
      </c>
      <c r="L71" s="45">
        <v>949000</v>
      </c>
      <c r="M71" s="49">
        <v>143000</v>
      </c>
      <c r="N71" s="12">
        <v>15.068493150684931</v>
      </c>
      <c r="O71" s="52">
        <v>60000</v>
      </c>
      <c r="P71" s="12">
        <v>6.3224446786090622</v>
      </c>
      <c r="Q71" s="52">
        <v>50000</v>
      </c>
      <c r="R71" s="14">
        <v>5.2687038988408847</v>
      </c>
      <c r="S71" s="54">
        <f t="shared" si="0"/>
        <v>253000</v>
      </c>
      <c r="T71" s="13">
        <f t="shared" si="1"/>
        <v>26.659641728134879</v>
      </c>
      <c r="U71" s="49">
        <v>82000</v>
      </c>
      <c r="V71" s="12">
        <v>8.6406743940990509</v>
      </c>
      <c r="W71" s="52">
        <v>82000</v>
      </c>
      <c r="X71" s="12">
        <v>8.6406743940990509</v>
      </c>
      <c r="Y71" s="52">
        <v>82000</v>
      </c>
      <c r="Z71" s="14">
        <v>8.6406743940990509</v>
      </c>
      <c r="AA71" s="54">
        <f t="shared" si="2"/>
        <v>246000</v>
      </c>
      <c r="AB71" s="13">
        <f t="shared" si="3"/>
        <v>25.922023182297153</v>
      </c>
      <c r="AC71" s="58">
        <f t="shared" si="4"/>
        <v>499000</v>
      </c>
      <c r="AD71" s="13">
        <f t="shared" si="5"/>
        <v>52.581664910432032</v>
      </c>
      <c r="AE71" s="49">
        <v>83000</v>
      </c>
      <c r="AF71" s="12">
        <v>8.74604847207587</v>
      </c>
      <c r="AG71" s="52">
        <v>82000</v>
      </c>
      <c r="AH71" s="12">
        <v>8.6406743940990509</v>
      </c>
      <c r="AI71" s="52">
        <v>82000</v>
      </c>
      <c r="AJ71" s="14">
        <v>8.6406743940990509</v>
      </c>
      <c r="AK71" s="54">
        <f t="shared" si="6"/>
        <v>247000</v>
      </c>
      <c r="AL71" s="13">
        <f t="shared" si="7"/>
        <v>26.027397260273972</v>
      </c>
      <c r="AM71" s="49">
        <v>52000</v>
      </c>
      <c r="AN71" s="12">
        <v>5.4794520547945202</v>
      </c>
      <c r="AO71" s="52">
        <v>75000</v>
      </c>
      <c r="AP71" s="12">
        <v>7.903055848261328</v>
      </c>
      <c r="AQ71" s="52">
        <v>76000</v>
      </c>
      <c r="AR71" s="14">
        <v>8.0084299262381453</v>
      </c>
      <c r="AS71" s="54">
        <f t="shared" si="8"/>
        <v>203000</v>
      </c>
      <c r="AT71" s="13">
        <f t="shared" si="9"/>
        <v>21.390937829293996</v>
      </c>
      <c r="AU71" s="58">
        <f t="shared" si="10"/>
        <v>949000</v>
      </c>
      <c r="AV71" s="13">
        <f t="shared" si="11"/>
        <v>100</v>
      </c>
    </row>
    <row r="72" spans="1:48" ht="27" customHeight="1">
      <c r="A72" s="17" t="s">
        <v>0</v>
      </c>
      <c r="B72" s="18" t="s">
        <v>0</v>
      </c>
      <c r="C72" s="18" t="s">
        <v>0</v>
      </c>
      <c r="D72" s="25" t="s">
        <v>0</v>
      </c>
      <c r="E72" s="17" t="s">
        <v>0</v>
      </c>
      <c r="F72" s="18" t="s">
        <v>0</v>
      </c>
      <c r="G72" s="18" t="s">
        <v>0</v>
      </c>
      <c r="H72" s="25" t="s">
        <v>0</v>
      </c>
      <c r="I72" s="10" t="s">
        <v>0</v>
      </c>
      <c r="J72" s="17" t="s">
        <v>53</v>
      </c>
      <c r="K72" s="25" t="s">
        <v>49</v>
      </c>
      <c r="L72" s="45">
        <v>3000</v>
      </c>
      <c r="M72" s="49">
        <v>500</v>
      </c>
      <c r="N72" s="12">
        <v>16.666666666666668</v>
      </c>
      <c r="O72" s="52">
        <v>250</v>
      </c>
      <c r="P72" s="12">
        <v>8.3333333333333339</v>
      </c>
      <c r="Q72" s="52">
        <v>250</v>
      </c>
      <c r="R72" s="14">
        <v>8.3333333333333339</v>
      </c>
      <c r="S72" s="54">
        <f t="shared" si="0"/>
        <v>1000</v>
      </c>
      <c r="T72" s="13">
        <f t="shared" si="1"/>
        <v>33.333333333333336</v>
      </c>
      <c r="U72" s="49">
        <v>500</v>
      </c>
      <c r="V72" s="12">
        <v>16.666666666666668</v>
      </c>
      <c r="W72" s="52">
        <v>500</v>
      </c>
      <c r="X72" s="12">
        <v>16.666666666666668</v>
      </c>
      <c r="Y72" s="52">
        <v>500</v>
      </c>
      <c r="Z72" s="14">
        <v>16.666666666666668</v>
      </c>
      <c r="AA72" s="54">
        <f t="shared" si="2"/>
        <v>1500</v>
      </c>
      <c r="AB72" s="13">
        <f t="shared" si="3"/>
        <v>50</v>
      </c>
      <c r="AC72" s="58">
        <f t="shared" si="4"/>
        <v>2500</v>
      </c>
      <c r="AD72" s="13">
        <f t="shared" si="5"/>
        <v>83.333333333333343</v>
      </c>
      <c r="AE72" s="49">
        <v>500</v>
      </c>
      <c r="AF72" s="12">
        <v>16.666666666666668</v>
      </c>
      <c r="AG72" s="52">
        <v>0</v>
      </c>
      <c r="AH72" s="12">
        <v>0</v>
      </c>
      <c r="AI72" s="52">
        <v>0</v>
      </c>
      <c r="AJ72" s="14">
        <v>0</v>
      </c>
      <c r="AK72" s="54">
        <f t="shared" si="6"/>
        <v>500</v>
      </c>
      <c r="AL72" s="13">
        <f t="shared" si="7"/>
        <v>16.666666666666668</v>
      </c>
      <c r="AM72" s="49">
        <v>0</v>
      </c>
      <c r="AN72" s="12">
        <v>0</v>
      </c>
      <c r="AO72" s="52">
        <v>0</v>
      </c>
      <c r="AP72" s="12">
        <v>0</v>
      </c>
      <c r="AQ72" s="52">
        <v>0</v>
      </c>
      <c r="AR72" s="14">
        <v>0</v>
      </c>
      <c r="AS72" s="54">
        <f t="shared" si="8"/>
        <v>0</v>
      </c>
      <c r="AT72" s="13">
        <f t="shared" si="9"/>
        <v>0</v>
      </c>
      <c r="AU72" s="58">
        <f t="shared" si="10"/>
        <v>3000</v>
      </c>
      <c r="AV72" s="13">
        <f t="shared" si="11"/>
        <v>100</v>
      </c>
    </row>
    <row r="73" spans="1:48" ht="27" customHeight="1">
      <c r="A73" s="17" t="s">
        <v>0</v>
      </c>
      <c r="B73" s="18" t="s">
        <v>0</v>
      </c>
      <c r="C73" s="18" t="s">
        <v>0</v>
      </c>
      <c r="D73" s="25" t="s">
        <v>0</v>
      </c>
      <c r="E73" s="17" t="s">
        <v>0</v>
      </c>
      <c r="F73" s="18" t="s">
        <v>0</v>
      </c>
      <c r="G73" s="18" t="s">
        <v>0</v>
      </c>
      <c r="H73" s="25" t="s">
        <v>0</v>
      </c>
      <c r="I73" s="10" t="s">
        <v>0</v>
      </c>
      <c r="J73" s="17" t="s">
        <v>54</v>
      </c>
      <c r="K73" s="25" t="s">
        <v>51</v>
      </c>
      <c r="L73" s="45">
        <v>4000</v>
      </c>
      <c r="M73" s="49">
        <v>500</v>
      </c>
      <c r="N73" s="12">
        <v>12.5</v>
      </c>
      <c r="O73" s="52">
        <v>500</v>
      </c>
      <c r="P73" s="12">
        <v>12.5</v>
      </c>
      <c r="Q73" s="52">
        <v>500</v>
      </c>
      <c r="R73" s="14">
        <v>12.5</v>
      </c>
      <c r="S73" s="54">
        <f t="shared" si="0"/>
        <v>1500</v>
      </c>
      <c r="T73" s="13">
        <f t="shared" si="1"/>
        <v>37.5</v>
      </c>
      <c r="U73" s="49">
        <v>500</v>
      </c>
      <c r="V73" s="12">
        <v>12.5</v>
      </c>
      <c r="W73" s="52">
        <v>500</v>
      </c>
      <c r="X73" s="12">
        <v>12.5</v>
      </c>
      <c r="Y73" s="52">
        <v>500</v>
      </c>
      <c r="Z73" s="14">
        <v>12.5</v>
      </c>
      <c r="AA73" s="54">
        <f t="shared" si="2"/>
        <v>1500</v>
      </c>
      <c r="AB73" s="13">
        <f t="shared" si="3"/>
        <v>37.5</v>
      </c>
      <c r="AC73" s="58">
        <f t="shared" si="4"/>
        <v>3000</v>
      </c>
      <c r="AD73" s="13">
        <f t="shared" si="5"/>
        <v>75</v>
      </c>
      <c r="AE73" s="49">
        <v>500</v>
      </c>
      <c r="AF73" s="12">
        <v>12.5</v>
      </c>
      <c r="AG73" s="52">
        <v>0</v>
      </c>
      <c r="AH73" s="12">
        <v>0</v>
      </c>
      <c r="AI73" s="52">
        <v>0</v>
      </c>
      <c r="AJ73" s="14">
        <v>0</v>
      </c>
      <c r="AK73" s="54">
        <f t="shared" si="6"/>
        <v>500</v>
      </c>
      <c r="AL73" s="13">
        <f t="shared" si="7"/>
        <v>12.5</v>
      </c>
      <c r="AM73" s="49">
        <v>500</v>
      </c>
      <c r="AN73" s="12">
        <v>12.5</v>
      </c>
      <c r="AO73" s="52">
        <v>0</v>
      </c>
      <c r="AP73" s="12">
        <v>0</v>
      </c>
      <c r="AQ73" s="52">
        <v>0</v>
      </c>
      <c r="AR73" s="14">
        <v>0</v>
      </c>
      <c r="AS73" s="54">
        <f t="shared" si="8"/>
        <v>500</v>
      </c>
      <c r="AT73" s="13">
        <f t="shared" si="9"/>
        <v>12.5</v>
      </c>
      <c r="AU73" s="58">
        <f t="shared" si="10"/>
        <v>4000</v>
      </c>
      <c r="AV73" s="13">
        <f t="shared" si="11"/>
        <v>100</v>
      </c>
    </row>
    <row r="74" spans="1:48" ht="27" customHeight="1">
      <c r="A74" s="17" t="s">
        <v>0</v>
      </c>
      <c r="B74" s="18" t="s">
        <v>0</v>
      </c>
      <c r="C74" s="18" t="s">
        <v>0</v>
      </c>
      <c r="D74" s="25" t="s">
        <v>0</v>
      </c>
      <c r="E74" s="17" t="s">
        <v>0</v>
      </c>
      <c r="F74" s="18" t="s">
        <v>0</v>
      </c>
      <c r="G74" s="18" t="s">
        <v>0</v>
      </c>
      <c r="H74" s="25" t="s">
        <v>0</v>
      </c>
      <c r="I74" s="10" t="s">
        <v>0</v>
      </c>
      <c r="J74" s="17" t="s">
        <v>54</v>
      </c>
      <c r="K74" s="25" t="s">
        <v>55</v>
      </c>
      <c r="L74" s="45">
        <v>7000</v>
      </c>
      <c r="M74" s="49">
        <v>750</v>
      </c>
      <c r="N74" s="12">
        <v>10.714285714285714</v>
      </c>
      <c r="O74" s="52">
        <v>750</v>
      </c>
      <c r="P74" s="12">
        <v>10.714285714285714</v>
      </c>
      <c r="Q74" s="52">
        <v>500</v>
      </c>
      <c r="R74" s="14">
        <v>7.1428571428571432</v>
      </c>
      <c r="S74" s="54">
        <f t="shared" si="0"/>
        <v>2000</v>
      </c>
      <c r="T74" s="13">
        <f t="shared" si="1"/>
        <v>28.571428571428569</v>
      </c>
      <c r="U74" s="49">
        <v>500</v>
      </c>
      <c r="V74" s="12">
        <v>7.1428571428571432</v>
      </c>
      <c r="W74" s="52">
        <v>1000</v>
      </c>
      <c r="X74" s="12">
        <v>14.285714285714286</v>
      </c>
      <c r="Y74" s="52">
        <v>1000</v>
      </c>
      <c r="Z74" s="14">
        <v>14.285714285714286</v>
      </c>
      <c r="AA74" s="54">
        <f t="shared" si="2"/>
        <v>2500</v>
      </c>
      <c r="AB74" s="13">
        <f t="shared" si="3"/>
        <v>35.714285714285715</v>
      </c>
      <c r="AC74" s="58">
        <f t="shared" si="4"/>
        <v>4500</v>
      </c>
      <c r="AD74" s="13">
        <f t="shared" si="5"/>
        <v>64.285714285714278</v>
      </c>
      <c r="AE74" s="49">
        <v>1000</v>
      </c>
      <c r="AF74" s="12">
        <v>14.285714285714286</v>
      </c>
      <c r="AG74" s="52">
        <v>500</v>
      </c>
      <c r="AH74" s="12">
        <v>7.1428571428571432</v>
      </c>
      <c r="AI74" s="52">
        <v>1000</v>
      </c>
      <c r="AJ74" s="14">
        <v>14.285714285714286</v>
      </c>
      <c r="AK74" s="54">
        <f t="shared" si="6"/>
        <v>2500</v>
      </c>
      <c r="AL74" s="13">
        <f t="shared" si="7"/>
        <v>35.714285714285715</v>
      </c>
      <c r="AM74" s="49">
        <v>0</v>
      </c>
      <c r="AN74" s="12">
        <v>0</v>
      </c>
      <c r="AO74" s="52">
        <v>0</v>
      </c>
      <c r="AP74" s="12">
        <v>0</v>
      </c>
      <c r="AQ74" s="52">
        <v>0</v>
      </c>
      <c r="AR74" s="14">
        <v>0</v>
      </c>
      <c r="AS74" s="54">
        <f t="shared" si="8"/>
        <v>0</v>
      </c>
      <c r="AT74" s="13">
        <f t="shared" si="9"/>
        <v>0</v>
      </c>
      <c r="AU74" s="58">
        <f t="shared" si="10"/>
        <v>7000</v>
      </c>
      <c r="AV74" s="13">
        <f t="shared" si="11"/>
        <v>100</v>
      </c>
    </row>
    <row r="75" spans="1:48" ht="27" customHeight="1">
      <c r="A75" s="17" t="s">
        <v>0</v>
      </c>
      <c r="B75" s="18" t="s">
        <v>0</v>
      </c>
      <c r="C75" s="18" t="s">
        <v>0</v>
      </c>
      <c r="D75" s="25" t="s">
        <v>0</v>
      </c>
      <c r="E75" s="17" t="s">
        <v>0</v>
      </c>
      <c r="F75" s="18" t="s">
        <v>0</v>
      </c>
      <c r="G75" s="18" t="s">
        <v>0</v>
      </c>
      <c r="H75" s="25" t="s">
        <v>0</v>
      </c>
      <c r="I75" s="10" t="s">
        <v>0</v>
      </c>
      <c r="J75" s="17" t="s">
        <v>54</v>
      </c>
      <c r="K75" s="25" t="s">
        <v>56</v>
      </c>
      <c r="L75" s="45">
        <v>1000</v>
      </c>
      <c r="M75" s="49">
        <v>200</v>
      </c>
      <c r="N75" s="12">
        <v>20</v>
      </c>
      <c r="O75" s="52">
        <v>100</v>
      </c>
      <c r="P75" s="12">
        <v>10</v>
      </c>
      <c r="Q75" s="52">
        <v>0</v>
      </c>
      <c r="R75" s="14">
        <v>0</v>
      </c>
      <c r="S75" s="54">
        <f t="shared" si="0"/>
        <v>300</v>
      </c>
      <c r="T75" s="13">
        <f t="shared" si="1"/>
        <v>30</v>
      </c>
      <c r="U75" s="49">
        <v>200</v>
      </c>
      <c r="V75" s="12">
        <v>20</v>
      </c>
      <c r="W75" s="52">
        <v>200</v>
      </c>
      <c r="X75" s="12">
        <v>20</v>
      </c>
      <c r="Y75" s="52">
        <v>100</v>
      </c>
      <c r="Z75" s="14">
        <v>10</v>
      </c>
      <c r="AA75" s="54">
        <f t="shared" si="2"/>
        <v>500</v>
      </c>
      <c r="AB75" s="13">
        <f t="shared" si="3"/>
        <v>50</v>
      </c>
      <c r="AC75" s="58">
        <f t="shared" si="4"/>
        <v>800</v>
      </c>
      <c r="AD75" s="13">
        <f t="shared" si="5"/>
        <v>80</v>
      </c>
      <c r="AE75" s="49">
        <v>200</v>
      </c>
      <c r="AF75" s="12">
        <v>20</v>
      </c>
      <c r="AG75" s="52">
        <v>0</v>
      </c>
      <c r="AH75" s="12">
        <v>0</v>
      </c>
      <c r="AI75" s="52">
        <v>0</v>
      </c>
      <c r="AJ75" s="14">
        <v>0</v>
      </c>
      <c r="AK75" s="54">
        <f t="shared" si="6"/>
        <v>200</v>
      </c>
      <c r="AL75" s="13">
        <f t="shared" si="7"/>
        <v>20</v>
      </c>
      <c r="AM75" s="49">
        <v>0</v>
      </c>
      <c r="AN75" s="12">
        <v>0</v>
      </c>
      <c r="AO75" s="52">
        <v>0</v>
      </c>
      <c r="AP75" s="12">
        <v>0</v>
      </c>
      <c r="AQ75" s="52">
        <v>0</v>
      </c>
      <c r="AR75" s="14">
        <v>0</v>
      </c>
      <c r="AS75" s="54">
        <f t="shared" si="8"/>
        <v>0</v>
      </c>
      <c r="AT75" s="13">
        <f t="shared" si="9"/>
        <v>0</v>
      </c>
      <c r="AU75" s="58">
        <f t="shared" si="10"/>
        <v>1000</v>
      </c>
      <c r="AV75" s="13">
        <f t="shared" si="11"/>
        <v>100</v>
      </c>
    </row>
    <row r="76" spans="1:48" ht="27" customHeight="1">
      <c r="A76" s="17" t="s">
        <v>0</v>
      </c>
      <c r="B76" s="18" t="s">
        <v>0</v>
      </c>
      <c r="C76" s="18" t="s">
        <v>0</v>
      </c>
      <c r="D76" s="25" t="s">
        <v>0</v>
      </c>
      <c r="E76" s="17" t="s">
        <v>0</v>
      </c>
      <c r="F76" s="18" t="s">
        <v>0</v>
      </c>
      <c r="G76" s="18" t="s">
        <v>0</v>
      </c>
      <c r="H76" s="25" t="s">
        <v>0</v>
      </c>
      <c r="I76" s="10" t="s">
        <v>0</v>
      </c>
      <c r="J76" s="17" t="s">
        <v>54</v>
      </c>
      <c r="K76" s="25" t="s">
        <v>57</v>
      </c>
      <c r="L76" s="45">
        <v>8000</v>
      </c>
      <c r="M76" s="49">
        <v>500</v>
      </c>
      <c r="N76" s="12">
        <v>6.25</v>
      </c>
      <c r="O76" s="52">
        <v>750</v>
      </c>
      <c r="P76" s="12">
        <v>9.375</v>
      </c>
      <c r="Q76" s="52">
        <v>750</v>
      </c>
      <c r="R76" s="14">
        <v>9.375</v>
      </c>
      <c r="S76" s="54">
        <f t="shared" si="0"/>
        <v>2000</v>
      </c>
      <c r="T76" s="13">
        <f t="shared" si="1"/>
        <v>25</v>
      </c>
      <c r="U76" s="49">
        <v>1000</v>
      </c>
      <c r="V76" s="12">
        <v>12.5</v>
      </c>
      <c r="W76" s="52">
        <v>1000</v>
      </c>
      <c r="X76" s="12">
        <v>12.5</v>
      </c>
      <c r="Y76" s="52">
        <v>1000</v>
      </c>
      <c r="Z76" s="14">
        <v>12.5</v>
      </c>
      <c r="AA76" s="54">
        <f t="shared" si="2"/>
        <v>3000</v>
      </c>
      <c r="AB76" s="13">
        <f t="shared" si="3"/>
        <v>37.5</v>
      </c>
      <c r="AC76" s="58">
        <f t="shared" si="4"/>
        <v>5000</v>
      </c>
      <c r="AD76" s="13">
        <f t="shared" si="5"/>
        <v>62.5</v>
      </c>
      <c r="AE76" s="49">
        <v>1000</v>
      </c>
      <c r="AF76" s="12">
        <v>12.5</v>
      </c>
      <c r="AG76" s="52">
        <v>500</v>
      </c>
      <c r="AH76" s="12">
        <v>6.25</v>
      </c>
      <c r="AI76" s="52">
        <v>1000</v>
      </c>
      <c r="AJ76" s="14">
        <v>12.5</v>
      </c>
      <c r="AK76" s="54">
        <f t="shared" si="6"/>
        <v>2500</v>
      </c>
      <c r="AL76" s="13">
        <f t="shared" si="7"/>
        <v>31.25</v>
      </c>
      <c r="AM76" s="49">
        <v>0</v>
      </c>
      <c r="AN76" s="12">
        <v>0</v>
      </c>
      <c r="AO76" s="52">
        <v>500</v>
      </c>
      <c r="AP76" s="12">
        <v>6.25</v>
      </c>
      <c r="AQ76" s="52">
        <v>0</v>
      </c>
      <c r="AR76" s="14">
        <v>0</v>
      </c>
      <c r="AS76" s="54">
        <f t="shared" si="8"/>
        <v>500</v>
      </c>
      <c r="AT76" s="13">
        <f t="shared" si="9"/>
        <v>6.25</v>
      </c>
      <c r="AU76" s="58">
        <f t="shared" si="10"/>
        <v>8000</v>
      </c>
      <c r="AV76" s="13">
        <f t="shared" si="11"/>
        <v>100</v>
      </c>
    </row>
    <row r="77" spans="1:48" ht="27" customHeight="1">
      <c r="A77" s="17" t="s">
        <v>44</v>
      </c>
      <c r="B77" s="18" t="s">
        <v>45</v>
      </c>
      <c r="C77" s="18" t="s">
        <v>61</v>
      </c>
      <c r="D77" s="25" t="s">
        <v>64</v>
      </c>
      <c r="E77" s="17" t="s">
        <v>48</v>
      </c>
      <c r="F77" s="18" t="s">
        <v>49</v>
      </c>
      <c r="G77" s="18" t="s">
        <v>50</v>
      </c>
      <c r="H77" s="25" t="s">
        <v>47</v>
      </c>
      <c r="I77" s="10" t="s">
        <v>51</v>
      </c>
      <c r="J77" s="17" t="s">
        <v>52</v>
      </c>
      <c r="K77" s="25" t="s">
        <v>50</v>
      </c>
      <c r="L77" s="45">
        <v>3080000</v>
      </c>
      <c r="M77" s="49">
        <v>462000</v>
      </c>
      <c r="N77" s="12">
        <v>15</v>
      </c>
      <c r="O77" s="52">
        <v>190000</v>
      </c>
      <c r="P77" s="12">
        <v>6.1688311688311686</v>
      </c>
      <c r="Q77" s="52">
        <v>190000</v>
      </c>
      <c r="R77" s="14">
        <v>6.1688311688311686</v>
      </c>
      <c r="S77" s="54">
        <f t="shared" si="0"/>
        <v>842000</v>
      </c>
      <c r="T77" s="13">
        <f t="shared" si="1"/>
        <v>27.337662337662337</v>
      </c>
      <c r="U77" s="49">
        <v>268000</v>
      </c>
      <c r="V77" s="12">
        <v>8.7012987012987004</v>
      </c>
      <c r="W77" s="52">
        <v>268000</v>
      </c>
      <c r="X77" s="12">
        <v>8.7012987012987004</v>
      </c>
      <c r="Y77" s="52">
        <v>268000</v>
      </c>
      <c r="Z77" s="14">
        <v>8.7012987012987004</v>
      </c>
      <c r="AA77" s="54">
        <f t="shared" si="2"/>
        <v>804000</v>
      </c>
      <c r="AB77" s="13">
        <f t="shared" si="3"/>
        <v>26.103896103896101</v>
      </c>
      <c r="AC77" s="58">
        <f t="shared" si="4"/>
        <v>1646000</v>
      </c>
      <c r="AD77" s="13">
        <f t="shared" si="5"/>
        <v>53.441558441558442</v>
      </c>
      <c r="AE77" s="49">
        <v>264000</v>
      </c>
      <c r="AF77" s="12">
        <v>8.5714285714285712</v>
      </c>
      <c r="AG77" s="52">
        <v>264000</v>
      </c>
      <c r="AH77" s="12">
        <v>8.5714285714285712</v>
      </c>
      <c r="AI77" s="52">
        <v>264000</v>
      </c>
      <c r="AJ77" s="14">
        <v>8.5714285714285712</v>
      </c>
      <c r="AK77" s="54">
        <f t="shared" si="6"/>
        <v>792000</v>
      </c>
      <c r="AL77" s="13">
        <f t="shared" si="7"/>
        <v>25.714285714285715</v>
      </c>
      <c r="AM77" s="49">
        <v>220000</v>
      </c>
      <c r="AN77" s="12">
        <v>7.1428571428571432</v>
      </c>
      <c r="AO77" s="52">
        <v>200000</v>
      </c>
      <c r="AP77" s="12">
        <v>6.4935064935064934</v>
      </c>
      <c r="AQ77" s="52">
        <v>222000</v>
      </c>
      <c r="AR77" s="14">
        <v>7.2077922077922079</v>
      </c>
      <c r="AS77" s="54">
        <f t="shared" si="8"/>
        <v>642000</v>
      </c>
      <c r="AT77" s="13">
        <f t="shared" si="9"/>
        <v>20.844155844155843</v>
      </c>
      <c r="AU77" s="58">
        <f t="shared" si="10"/>
        <v>3080000</v>
      </c>
      <c r="AV77" s="13">
        <f t="shared" si="11"/>
        <v>100</v>
      </c>
    </row>
    <row r="78" spans="1:48" ht="27" customHeight="1">
      <c r="A78" s="17" t="s">
        <v>0</v>
      </c>
      <c r="B78" s="18" t="s">
        <v>0</v>
      </c>
      <c r="C78" s="18" t="s">
        <v>0</v>
      </c>
      <c r="D78" s="25" t="s">
        <v>0</v>
      </c>
      <c r="E78" s="17" t="s">
        <v>0</v>
      </c>
      <c r="F78" s="18" t="s">
        <v>0</v>
      </c>
      <c r="G78" s="18" t="s">
        <v>0</v>
      </c>
      <c r="H78" s="25" t="s">
        <v>0</v>
      </c>
      <c r="I78" s="10" t="s">
        <v>0</v>
      </c>
      <c r="J78" s="17" t="s">
        <v>52</v>
      </c>
      <c r="K78" s="25" t="s">
        <v>51</v>
      </c>
      <c r="L78" s="45">
        <v>95000</v>
      </c>
      <c r="M78" s="49">
        <v>15000</v>
      </c>
      <c r="N78" s="12">
        <v>15.789473684210526</v>
      </c>
      <c r="O78" s="52">
        <v>5000</v>
      </c>
      <c r="P78" s="12">
        <v>5.2631578947368425</v>
      </c>
      <c r="Q78" s="52">
        <v>5000</v>
      </c>
      <c r="R78" s="14">
        <v>5.2631578947368425</v>
      </c>
      <c r="S78" s="54">
        <f t="shared" si="0"/>
        <v>25000</v>
      </c>
      <c r="T78" s="13">
        <f t="shared" si="1"/>
        <v>26.315789473684212</v>
      </c>
      <c r="U78" s="49">
        <v>8000</v>
      </c>
      <c r="V78" s="12">
        <v>8.4210526315789469</v>
      </c>
      <c r="W78" s="52">
        <v>8000</v>
      </c>
      <c r="X78" s="12">
        <v>8.4210526315789469</v>
      </c>
      <c r="Y78" s="52">
        <v>8000</v>
      </c>
      <c r="Z78" s="14">
        <v>8.4210526315789469</v>
      </c>
      <c r="AA78" s="54">
        <f t="shared" si="2"/>
        <v>24000</v>
      </c>
      <c r="AB78" s="13">
        <f t="shared" si="3"/>
        <v>25.263157894736842</v>
      </c>
      <c r="AC78" s="58">
        <f t="shared" si="4"/>
        <v>49000</v>
      </c>
      <c r="AD78" s="13">
        <f t="shared" si="5"/>
        <v>51.578947368421055</v>
      </c>
      <c r="AE78" s="49">
        <v>8000</v>
      </c>
      <c r="AF78" s="12">
        <v>8.4210526315789469</v>
      </c>
      <c r="AG78" s="52">
        <v>8000</v>
      </c>
      <c r="AH78" s="12">
        <v>8.4210526315789469</v>
      </c>
      <c r="AI78" s="52">
        <v>8000</v>
      </c>
      <c r="AJ78" s="14">
        <v>8.4210526315789469</v>
      </c>
      <c r="AK78" s="54">
        <f t="shared" si="6"/>
        <v>24000</v>
      </c>
      <c r="AL78" s="13">
        <f t="shared" si="7"/>
        <v>25.263157894736842</v>
      </c>
      <c r="AM78" s="49">
        <v>8000</v>
      </c>
      <c r="AN78" s="12">
        <v>8.4210526315789469</v>
      </c>
      <c r="AO78" s="52">
        <v>8000</v>
      </c>
      <c r="AP78" s="12">
        <v>8.4210526315789469</v>
      </c>
      <c r="AQ78" s="52">
        <v>6000</v>
      </c>
      <c r="AR78" s="14">
        <v>6.3157894736842106</v>
      </c>
      <c r="AS78" s="54">
        <f t="shared" si="8"/>
        <v>22000</v>
      </c>
      <c r="AT78" s="13">
        <f t="shared" si="9"/>
        <v>23.157894736842103</v>
      </c>
      <c r="AU78" s="58">
        <f t="shared" si="10"/>
        <v>95000</v>
      </c>
      <c r="AV78" s="13">
        <f t="shared" si="11"/>
        <v>100</v>
      </c>
    </row>
    <row r="79" spans="1:48" ht="27" customHeight="1">
      <c r="A79" s="17" t="s">
        <v>0</v>
      </c>
      <c r="B79" s="18" t="s">
        <v>0</v>
      </c>
      <c r="C79" s="18" t="s">
        <v>0</v>
      </c>
      <c r="D79" s="25" t="s">
        <v>0</v>
      </c>
      <c r="E79" s="17" t="s">
        <v>0</v>
      </c>
      <c r="F79" s="18" t="s">
        <v>0</v>
      </c>
      <c r="G79" s="18" t="s">
        <v>0</v>
      </c>
      <c r="H79" s="25" t="s">
        <v>0</v>
      </c>
      <c r="I79" s="10" t="s">
        <v>0</v>
      </c>
      <c r="J79" s="17" t="s">
        <v>52</v>
      </c>
      <c r="K79" s="25" t="s">
        <v>49</v>
      </c>
      <c r="L79" s="45">
        <v>5000</v>
      </c>
      <c r="M79" s="49">
        <v>750</v>
      </c>
      <c r="N79" s="12">
        <v>15</v>
      </c>
      <c r="O79" s="52">
        <v>750</v>
      </c>
      <c r="P79" s="12">
        <v>15</v>
      </c>
      <c r="Q79" s="52">
        <v>0</v>
      </c>
      <c r="R79" s="14">
        <v>0</v>
      </c>
      <c r="S79" s="54">
        <f t="shared" si="0"/>
        <v>1500</v>
      </c>
      <c r="T79" s="13">
        <f t="shared" si="1"/>
        <v>30</v>
      </c>
      <c r="U79" s="49">
        <v>500</v>
      </c>
      <c r="V79" s="12">
        <v>10</v>
      </c>
      <c r="W79" s="52">
        <v>500</v>
      </c>
      <c r="X79" s="12">
        <v>10</v>
      </c>
      <c r="Y79" s="52">
        <v>500</v>
      </c>
      <c r="Z79" s="14">
        <v>10</v>
      </c>
      <c r="AA79" s="54">
        <f t="shared" si="2"/>
        <v>1500</v>
      </c>
      <c r="AB79" s="13">
        <f t="shared" si="3"/>
        <v>30</v>
      </c>
      <c r="AC79" s="58">
        <f t="shared" si="4"/>
        <v>3000</v>
      </c>
      <c r="AD79" s="13">
        <f t="shared" si="5"/>
        <v>60</v>
      </c>
      <c r="AE79" s="49">
        <v>500</v>
      </c>
      <c r="AF79" s="12">
        <v>10</v>
      </c>
      <c r="AG79" s="52">
        <v>500</v>
      </c>
      <c r="AH79" s="12">
        <v>10</v>
      </c>
      <c r="AI79" s="52">
        <v>500</v>
      </c>
      <c r="AJ79" s="14">
        <v>10</v>
      </c>
      <c r="AK79" s="54">
        <f t="shared" si="6"/>
        <v>1500</v>
      </c>
      <c r="AL79" s="13">
        <f t="shared" si="7"/>
        <v>30</v>
      </c>
      <c r="AM79" s="49">
        <v>500</v>
      </c>
      <c r="AN79" s="12">
        <v>10</v>
      </c>
      <c r="AO79" s="52">
        <v>0</v>
      </c>
      <c r="AP79" s="12">
        <v>0</v>
      </c>
      <c r="AQ79" s="52">
        <v>0</v>
      </c>
      <c r="AR79" s="14">
        <v>0</v>
      </c>
      <c r="AS79" s="54">
        <f t="shared" si="8"/>
        <v>500</v>
      </c>
      <c r="AT79" s="13">
        <f t="shared" si="9"/>
        <v>10</v>
      </c>
      <c r="AU79" s="58">
        <f t="shared" si="10"/>
        <v>5000</v>
      </c>
      <c r="AV79" s="13">
        <f t="shared" si="11"/>
        <v>100</v>
      </c>
    </row>
    <row r="80" spans="1:48" ht="27" customHeight="1">
      <c r="A80" s="17" t="s">
        <v>0</v>
      </c>
      <c r="B80" s="18" t="s">
        <v>0</v>
      </c>
      <c r="C80" s="18" t="s">
        <v>0</v>
      </c>
      <c r="D80" s="25" t="s">
        <v>0</v>
      </c>
      <c r="E80" s="17" t="s">
        <v>0</v>
      </c>
      <c r="F80" s="18" t="s">
        <v>0</v>
      </c>
      <c r="G80" s="18" t="s">
        <v>0</v>
      </c>
      <c r="H80" s="25" t="s">
        <v>0</v>
      </c>
      <c r="I80" s="10" t="s">
        <v>0</v>
      </c>
      <c r="J80" s="17" t="s">
        <v>53</v>
      </c>
      <c r="K80" s="25" t="s">
        <v>50</v>
      </c>
      <c r="L80" s="45">
        <v>509000</v>
      </c>
      <c r="M80" s="49">
        <v>76000</v>
      </c>
      <c r="N80" s="12">
        <v>14.931237721021612</v>
      </c>
      <c r="O80" s="52">
        <v>30000</v>
      </c>
      <c r="P80" s="12">
        <v>5.8939096267190569</v>
      </c>
      <c r="Q80" s="52">
        <v>30000</v>
      </c>
      <c r="R80" s="14">
        <v>5.8939096267190569</v>
      </c>
      <c r="S80" s="54">
        <f t="shared" si="0"/>
        <v>136000</v>
      </c>
      <c r="T80" s="13">
        <f t="shared" si="1"/>
        <v>26.719056974459725</v>
      </c>
      <c r="U80" s="49">
        <v>45000</v>
      </c>
      <c r="V80" s="12">
        <v>8.840864440078585</v>
      </c>
      <c r="W80" s="52">
        <v>45000</v>
      </c>
      <c r="X80" s="12">
        <v>8.840864440078585</v>
      </c>
      <c r="Y80" s="52">
        <v>40000</v>
      </c>
      <c r="Z80" s="14">
        <v>7.8585461689587426</v>
      </c>
      <c r="AA80" s="54">
        <f t="shared" si="2"/>
        <v>130000</v>
      </c>
      <c r="AB80" s="13">
        <f t="shared" si="3"/>
        <v>25.540275049115913</v>
      </c>
      <c r="AC80" s="58">
        <f t="shared" si="4"/>
        <v>266000</v>
      </c>
      <c r="AD80" s="13">
        <f t="shared" si="5"/>
        <v>52.259332023575638</v>
      </c>
      <c r="AE80" s="49">
        <v>43000</v>
      </c>
      <c r="AF80" s="12">
        <v>8.4479371316306491</v>
      </c>
      <c r="AG80" s="52">
        <v>40000</v>
      </c>
      <c r="AH80" s="12">
        <v>7.8585461689587426</v>
      </c>
      <c r="AI80" s="52">
        <v>40000</v>
      </c>
      <c r="AJ80" s="14">
        <v>7.8585461689587426</v>
      </c>
      <c r="AK80" s="54">
        <f t="shared" si="6"/>
        <v>123000</v>
      </c>
      <c r="AL80" s="13">
        <f t="shared" si="7"/>
        <v>24.165029469548134</v>
      </c>
      <c r="AM80" s="49">
        <v>40000</v>
      </c>
      <c r="AN80" s="12">
        <v>7.8585461689587426</v>
      </c>
      <c r="AO80" s="52">
        <v>40000</v>
      </c>
      <c r="AP80" s="12">
        <v>7.8585461689587426</v>
      </c>
      <c r="AQ80" s="52">
        <v>40000</v>
      </c>
      <c r="AR80" s="14">
        <v>7.8585461689587426</v>
      </c>
      <c r="AS80" s="54">
        <f t="shared" si="8"/>
        <v>120000</v>
      </c>
      <c r="AT80" s="13">
        <f t="shared" si="9"/>
        <v>23.575638506876228</v>
      </c>
      <c r="AU80" s="58">
        <f t="shared" si="10"/>
        <v>509000</v>
      </c>
      <c r="AV80" s="13">
        <f t="shared" si="11"/>
        <v>100</v>
      </c>
    </row>
    <row r="81" spans="1:48" ht="27" customHeight="1">
      <c r="A81" s="17" t="s">
        <v>0</v>
      </c>
      <c r="B81" s="18" t="s">
        <v>0</v>
      </c>
      <c r="C81" s="18" t="s">
        <v>0</v>
      </c>
      <c r="D81" s="25" t="s">
        <v>0</v>
      </c>
      <c r="E81" s="17" t="s">
        <v>0</v>
      </c>
      <c r="F81" s="18" t="s">
        <v>0</v>
      </c>
      <c r="G81" s="18" t="s">
        <v>0</v>
      </c>
      <c r="H81" s="25" t="s">
        <v>0</v>
      </c>
      <c r="I81" s="10" t="s">
        <v>0</v>
      </c>
      <c r="J81" s="17" t="s">
        <v>53</v>
      </c>
      <c r="K81" s="25" t="s">
        <v>49</v>
      </c>
      <c r="L81" s="45">
        <v>3000</v>
      </c>
      <c r="M81" s="49">
        <v>500</v>
      </c>
      <c r="N81" s="12">
        <v>16.666666666666668</v>
      </c>
      <c r="O81" s="52">
        <v>250</v>
      </c>
      <c r="P81" s="12">
        <v>8.3333333333333339</v>
      </c>
      <c r="Q81" s="52">
        <v>250</v>
      </c>
      <c r="R81" s="14">
        <v>8.3333333333333339</v>
      </c>
      <c r="S81" s="54">
        <f t="shared" si="0"/>
        <v>1000</v>
      </c>
      <c r="T81" s="13">
        <f t="shared" si="1"/>
        <v>33.333333333333336</v>
      </c>
      <c r="U81" s="49">
        <v>500</v>
      </c>
      <c r="V81" s="12">
        <v>16.666666666666668</v>
      </c>
      <c r="W81" s="52">
        <v>500</v>
      </c>
      <c r="X81" s="12">
        <v>16.666666666666668</v>
      </c>
      <c r="Y81" s="52">
        <v>500</v>
      </c>
      <c r="Z81" s="14">
        <v>16.666666666666668</v>
      </c>
      <c r="AA81" s="54">
        <f t="shared" si="2"/>
        <v>1500</v>
      </c>
      <c r="AB81" s="13">
        <f t="shared" si="3"/>
        <v>50</v>
      </c>
      <c r="AC81" s="58">
        <f t="shared" si="4"/>
        <v>2500</v>
      </c>
      <c r="AD81" s="13">
        <f t="shared" si="5"/>
        <v>83.333333333333343</v>
      </c>
      <c r="AE81" s="49">
        <v>500</v>
      </c>
      <c r="AF81" s="12">
        <v>16.666666666666668</v>
      </c>
      <c r="AG81" s="52">
        <v>0</v>
      </c>
      <c r="AH81" s="12">
        <v>0</v>
      </c>
      <c r="AI81" s="52">
        <v>0</v>
      </c>
      <c r="AJ81" s="14">
        <v>0</v>
      </c>
      <c r="AK81" s="54">
        <f t="shared" si="6"/>
        <v>500</v>
      </c>
      <c r="AL81" s="13">
        <f t="shared" si="7"/>
        <v>16.666666666666668</v>
      </c>
      <c r="AM81" s="49">
        <v>0</v>
      </c>
      <c r="AN81" s="12">
        <v>0</v>
      </c>
      <c r="AO81" s="52">
        <v>0</v>
      </c>
      <c r="AP81" s="12">
        <v>0</v>
      </c>
      <c r="AQ81" s="52">
        <v>0</v>
      </c>
      <c r="AR81" s="14">
        <v>0</v>
      </c>
      <c r="AS81" s="54">
        <f t="shared" si="8"/>
        <v>0</v>
      </c>
      <c r="AT81" s="13">
        <f t="shared" si="9"/>
        <v>0</v>
      </c>
      <c r="AU81" s="58">
        <f t="shared" si="10"/>
        <v>3000</v>
      </c>
      <c r="AV81" s="13">
        <f t="shared" si="11"/>
        <v>100</v>
      </c>
    </row>
    <row r="82" spans="1:48" ht="27" customHeight="1">
      <c r="A82" s="17" t="s">
        <v>0</v>
      </c>
      <c r="B82" s="18" t="s">
        <v>0</v>
      </c>
      <c r="C82" s="18" t="s">
        <v>0</v>
      </c>
      <c r="D82" s="25" t="s">
        <v>0</v>
      </c>
      <c r="E82" s="17" t="s">
        <v>0</v>
      </c>
      <c r="F82" s="18" t="s">
        <v>0</v>
      </c>
      <c r="G82" s="18" t="s">
        <v>0</v>
      </c>
      <c r="H82" s="25" t="s">
        <v>0</v>
      </c>
      <c r="I82" s="10" t="s">
        <v>0</v>
      </c>
      <c r="J82" s="17" t="s">
        <v>54</v>
      </c>
      <c r="K82" s="25" t="s">
        <v>51</v>
      </c>
      <c r="L82" s="45">
        <v>3000</v>
      </c>
      <c r="M82" s="49">
        <v>250</v>
      </c>
      <c r="N82" s="12">
        <v>8.3333333333333339</v>
      </c>
      <c r="O82" s="52">
        <v>250</v>
      </c>
      <c r="P82" s="12">
        <v>8.3333333333333339</v>
      </c>
      <c r="Q82" s="52">
        <v>250</v>
      </c>
      <c r="R82" s="14">
        <v>8.3333333333333339</v>
      </c>
      <c r="S82" s="54">
        <f t="shared" ref="S82:S145" si="12">M82+O82+Q82</f>
        <v>750</v>
      </c>
      <c r="T82" s="13">
        <f t="shared" ref="T82:T145" si="13">N82+P82+R82</f>
        <v>25</v>
      </c>
      <c r="U82" s="49">
        <v>250</v>
      </c>
      <c r="V82" s="12">
        <v>8.3333333333333339</v>
      </c>
      <c r="W82" s="52">
        <v>250</v>
      </c>
      <c r="X82" s="12">
        <v>8.3333333333333339</v>
      </c>
      <c r="Y82" s="52">
        <v>250</v>
      </c>
      <c r="Z82" s="14">
        <v>8.3333333333333339</v>
      </c>
      <c r="AA82" s="54">
        <f t="shared" ref="AA82:AA145" si="14">U82+W82+Y82</f>
        <v>750</v>
      </c>
      <c r="AB82" s="13">
        <f t="shared" ref="AB82:AB145" si="15">V82+X82+Z82</f>
        <v>25</v>
      </c>
      <c r="AC82" s="58">
        <f t="shared" ref="AC82:AC145" si="16">S82+AA82</f>
        <v>1500</v>
      </c>
      <c r="AD82" s="13">
        <f t="shared" ref="AD82:AD145" si="17">T82+AB82</f>
        <v>50</v>
      </c>
      <c r="AE82" s="49">
        <v>250</v>
      </c>
      <c r="AF82" s="12">
        <v>8.3333333333333339</v>
      </c>
      <c r="AG82" s="52">
        <v>250</v>
      </c>
      <c r="AH82" s="12">
        <v>8.3333333333333339</v>
      </c>
      <c r="AI82" s="52">
        <v>0</v>
      </c>
      <c r="AJ82" s="14">
        <v>0</v>
      </c>
      <c r="AK82" s="54">
        <f t="shared" ref="AK82:AK145" si="18">AE82+AG82+AI82</f>
        <v>500</v>
      </c>
      <c r="AL82" s="13">
        <f t="shared" ref="AL82:AL145" si="19">AF82+AH82+AJ82</f>
        <v>16.666666666666668</v>
      </c>
      <c r="AM82" s="49">
        <v>1000</v>
      </c>
      <c r="AN82" s="12">
        <v>33.333333333333336</v>
      </c>
      <c r="AO82" s="52">
        <v>0</v>
      </c>
      <c r="AP82" s="12">
        <v>0</v>
      </c>
      <c r="AQ82" s="52">
        <v>0</v>
      </c>
      <c r="AR82" s="14">
        <v>0</v>
      </c>
      <c r="AS82" s="54">
        <f t="shared" ref="AS82:AS145" si="20">AM82+AO82+AQ82</f>
        <v>1000</v>
      </c>
      <c r="AT82" s="13">
        <f t="shared" ref="AT82:AT145" si="21">AN82+AP82+AR82</f>
        <v>33.333333333333336</v>
      </c>
      <c r="AU82" s="58">
        <f t="shared" ref="AU82:AU145" si="22">AS82+AK82+AA82+S82</f>
        <v>3000</v>
      </c>
      <c r="AV82" s="13">
        <f t="shared" ref="AV82:AV145" si="23">AT82+AL82+AB82+T82</f>
        <v>100</v>
      </c>
    </row>
    <row r="83" spans="1:48" ht="27" customHeight="1">
      <c r="A83" s="17" t="s">
        <v>0</v>
      </c>
      <c r="B83" s="18" t="s">
        <v>0</v>
      </c>
      <c r="C83" s="18" t="s">
        <v>0</v>
      </c>
      <c r="D83" s="25" t="s">
        <v>0</v>
      </c>
      <c r="E83" s="17" t="s">
        <v>0</v>
      </c>
      <c r="F83" s="18" t="s">
        <v>0</v>
      </c>
      <c r="G83" s="18" t="s">
        <v>0</v>
      </c>
      <c r="H83" s="25" t="s">
        <v>0</v>
      </c>
      <c r="I83" s="10" t="s">
        <v>0</v>
      </c>
      <c r="J83" s="17" t="s">
        <v>54</v>
      </c>
      <c r="K83" s="25" t="s">
        <v>55</v>
      </c>
      <c r="L83" s="45">
        <v>7000</v>
      </c>
      <c r="M83" s="49">
        <v>500</v>
      </c>
      <c r="N83" s="12">
        <v>7.1428571428571432</v>
      </c>
      <c r="O83" s="52">
        <v>500</v>
      </c>
      <c r="P83" s="12">
        <v>7.1428571428571432</v>
      </c>
      <c r="Q83" s="52">
        <v>500</v>
      </c>
      <c r="R83" s="14">
        <v>7.1428571428571432</v>
      </c>
      <c r="S83" s="54">
        <f t="shared" si="12"/>
        <v>1500</v>
      </c>
      <c r="T83" s="13">
        <f t="shared" si="13"/>
        <v>21.428571428571431</v>
      </c>
      <c r="U83" s="49">
        <v>500</v>
      </c>
      <c r="V83" s="12">
        <v>7.1428571428571432</v>
      </c>
      <c r="W83" s="52">
        <v>1000</v>
      </c>
      <c r="X83" s="12">
        <v>14.285714285714286</v>
      </c>
      <c r="Y83" s="52">
        <v>1000</v>
      </c>
      <c r="Z83" s="14">
        <v>14.285714285714286</v>
      </c>
      <c r="AA83" s="54">
        <f t="shared" si="14"/>
        <v>2500</v>
      </c>
      <c r="AB83" s="13">
        <f t="shared" si="15"/>
        <v>35.714285714285715</v>
      </c>
      <c r="AC83" s="58">
        <f t="shared" si="16"/>
        <v>4000</v>
      </c>
      <c r="AD83" s="13">
        <f t="shared" si="17"/>
        <v>57.142857142857146</v>
      </c>
      <c r="AE83" s="49">
        <v>500</v>
      </c>
      <c r="AF83" s="12">
        <v>7.1428571428571432</v>
      </c>
      <c r="AG83" s="52">
        <v>500</v>
      </c>
      <c r="AH83" s="12">
        <v>7.1428571428571432</v>
      </c>
      <c r="AI83" s="52">
        <v>1500</v>
      </c>
      <c r="AJ83" s="14">
        <v>21.428571428571427</v>
      </c>
      <c r="AK83" s="54">
        <f t="shared" si="18"/>
        <v>2500</v>
      </c>
      <c r="AL83" s="13">
        <f t="shared" si="19"/>
        <v>35.714285714285715</v>
      </c>
      <c r="AM83" s="49">
        <v>500</v>
      </c>
      <c r="AN83" s="12">
        <v>7.1428571428571432</v>
      </c>
      <c r="AO83" s="52">
        <v>0</v>
      </c>
      <c r="AP83" s="12">
        <v>0</v>
      </c>
      <c r="AQ83" s="52">
        <v>0</v>
      </c>
      <c r="AR83" s="14">
        <v>0</v>
      </c>
      <c r="AS83" s="54">
        <f t="shared" si="20"/>
        <v>500</v>
      </c>
      <c r="AT83" s="13">
        <f t="shared" si="21"/>
        <v>7.1428571428571432</v>
      </c>
      <c r="AU83" s="58">
        <f t="shared" si="22"/>
        <v>7000</v>
      </c>
      <c r="AV83" s="13">
        <f t="shared" si="23"/>
        <v>100.00000000000001</v>
      </c>
    </row>
    <row r="84" spans="1:48" ht="27" customHeight="1">
      <c r="A84" s="17" t="s">
        <v>0</v>
      </c>
      <c r="B84" s="18" t="s">
        <v>0</v>
      </c>
      <c r="C84" s="18" t="s">
        <v>0</v>
      </c>
      <c r="D84" s="25" t="s">
        <v>0</v>
      </c>
      <c r="E84" s="17" t="s">
        <v>0</v>
      </c>
      <c r="F84" s="18" t="s">
        <v>0</v>
      </c>
      <c r="G84" s="18" t="s">
        <v>0</v>
      </c>
      <c r="H84" s="25" t="s">
        <v>0</v>
      </c>
      <c r="I84" s="10" t="s">
        <v>0</v>
      </c>
      <c r="J84" s="17" t="s">
        <v>54</v>
      </c>
      <c r="K84" s="25" t="s">
        <v>56</v>
      </c>
      <c r="L84" s="45">
        <v>1000</v>
      </c>
      <c r="M84" s="49">
        <v>200</v>
      </c>
      <c r="N84" s="12">
        <v>20</v>
      </c>
      <c r="O84" s="52">
        <v>0</v>
      </c>
      <c r="P84" s="12">
        <v>0</v>
      </c>
      <c r="Q84" s="52">
        <v>100</v>
      </c>
      <c r="R84" s="14">
        <v>10</v>
      </c>
      <c r="S84" s="54">
        <f t="shared" si="12"/>
        <v>300</v>
      </c>
      <c r="T84" s="13">
        <f t="shared" si="13"/>
        <v>30</v>
      </c>
      <c r="U84" s="49">
        <v>200</v>
      </c>
      <c r="V84" s="12">
        <v>20</v>
      </c>
      <c r="W84" s="52">
        <v>200</v>
      </c>
      <c r="X84" s="12">
        <v>20</v>
      </c>
      <c r="Y84" s="52">
        <v>100</v>
      </c>
      <c r="Z84" s="14">
        <v>10</v>
      </c>
      <c r="AA84" s="54">
        <f t="shared" si="14"/>
        <v>500</v>
      </c>
      <c r="AB84" s="13">
        <f t="shared" si="15"/>
        <v>50</v>
      </c>
      <c r="AC84" s="58">
        <f t="shared" si="16"/>
        <v>800</v>
      </c>
      <c r="AD84" s="13">
        <f t="shared" si="17"/>
        <v>80</v>
      </c>
      <c r="AE84" s="49">
        <v>0</v>
      </c>
      <c r="AF84" s="12">
        <v>0</v>
      </c>
      <c r="AG84" s="52">
        <v>200</v>
      </c>
      <c r="AH84" s="12">
        <v>20</v>
      </c>
      <c r="AI84" s="52">
        <v>0</v>
      </c>
      <c r="AJ84" s="14">
        <v>0</v>
      </c>
      <c r="AK84" s="54">
        <f t="shared" si="18"/>
        <v>200</v>
      </c>
      <c r="AL84" s="13">
        <f t="shared" si="19"/>
        <v>20</v>
      </c>
      <c r="AM84" s="49">
        <v>0</v>
      </c>
      <c r="AN84" s="12">
        <v>0</v>
      </c>
      <c r="AO84" s="52">
        <v>0</v>
      </c>
      <c r="AP84" s="12">
        <v>0</v>
      </c>
      <c r="AQ84" s="52">
        <v>0</v>
      </c>
      <c r="AR84" s="14">
        <v>0</v>
      </c>
      <c r="AS84" s="54">
        <f t="shared" si="20"/>
        <v>0</v>
      </c>
      <c r="AT84" s="13">
        <f t="shared" si="21"/>
        <v>0</v>
      </c>
      <c r="AU84" s="58">
        <f t="shared" si="22"/>
        <v>1000</v>
      </c>
      <c r="AV84" s="13">
        <f t="shared" si="23"/>
        <v>100</v>
      </c>
    </row>
    <row r="85" spans="1:48" ht="27" customHeight="1">
      <c r="A85" s="17" t="s">
        <v>0</v>
      </c>
      <c r="B85" s="18" t="s">
        <v>0</v>
      </c>
      <c r="C85" s="18" t="s">
        <v>0</v>
      </c>
      <c r="D85" s="25" t="s">
        <v>0</v>
      </c>
      <c r="E85" s="17" t="s">
        <v>0</v>
      </c>
      <c r="F85" s="18" t="s">
        <v>0</v>
      </c>
      <c r="G85" s="18" t="s">
        <v>0</v>
      </c>
      <c r="H85" s="25" t="s">
        <v>0</v>
      </c>
      <c r="I85" s="10" t="s">
        <v>0</v>
      </c>
      <c r="J85" s="17" t="s">
        <v>54</v>
      </c>
      <c r="K85" s="25" t="s">
        <v>57</v>
      </c>
      <c r="L85" s="45">
        <v>7000</v>
      </c>
      <c r="M85" s="49">
        <v>500</v>
      </c>
      <c r="N85" s="12">
        <v>7.1428571428571432</v>
      </c>
      <c r="O85" s="52">
        <v>500</v>
      </c>
      <c r="P85" s="12">
        <v>7.1428571428571432</v>
      </c>
      <c r="Q85" s="52">
        <v>500</v>
      </c>
      <c r="R85" s="14">
        <v>7.1428571428571432</v>
      </c>
      <c r="S85" s="54">
        <f t="shared" si="12"/>
        <v>1500</v>
      </c>
      <c r="T85" s="13">
        <f t="shared" si="13"/>
        <v>21.428571428571431</v>
      </c>
      <c r="U85" s="49">
        <v>1000</v>
      </c>
      <c r="V85" s="12">
        <v>14.285714285714286</v>
      </c>
      <c r="W85" s="52">
        <v>500</v>
      </c>
      <c r="X85" s="12">
        <v>7.1428571428571432</v>
      </c>
      <c r="Y85" s="52">
        <v>500</v>
      </c>
      <c r="Z85" s="14">
        <v>7.1428571428571432</v>
      </c>
      <c r="AA85" s="54">
        <f t="shared" si="14"/>
        <v>2000</v>
      </c>
      <c r="AB85" s="13">
        <f t="shared" si="15"/>
        <v>28.571428571428573</v>
      </c>
      <c r="AC85" s="58">
        <f t="shared" si="16"/>
        <v>3500</v>
      </c>
      <c r="AD85" s="13">
        <f t="shared" si="17"/>
        <v>50</v>
      </c>
      <c r="AE85" s="49">
        <v>500</v>
      </c>
      <c r="AF85" s="12">
        <v>7.1428571428571432</v>
      </c>
      <c r="AG85" s="52">
        <v>1000</v>
      </c>
      <c r="AH85" s="12">
        <v>14.285714285714286</v>
      </c>
      <c r="AI85" s="52">
        <v>500</v>
      </c>
      <c r="AJ85" s="14">
        <v>7.1428571428571432</v>
      </c>
      <c r="AK85" s="54">
        <f t="shared" si="18"/>
        <v>2000</v>
      </c>
      <c r="AL85" s="13">
        <f t="shared" si="19"/>
        <v>28.571428571428573</v>
      </c>
      <c r="AM85" s="49">
        <v>500</v>
      </c>
      <c r="AN85" s="12">
        <v>7.1428571428571432</v>
      </c>
      <c r="AO85" s="52">
        <v>1000</v>
      </c>
      <c r="AP85" s="12">
        <v>14.285714285714286</v>
      </c>
      <c r="AQ85" s="52">
        <v>0</v>
      </c>
      <c r="AR85" s="14">
        <v>0</v>
      </c>
      <c r="AS85" s="54">
        <f t="shared" si="20"/>
        <v>1500</v>
      </c>
      <c r="AT85" s="13">
        <f t="shared" si="21"/>
        <v>21.428571428571431</v>
      </c>
      <c r="AU85" s="58">
        <f t="shared" si="22"/>
        <v>7000</v>
      </c>
      <c r="AV85" s="13">
        <f t="shared" si="23"/>
        <v>100</v>
      </c>
    </row>
    <row r="86" spans="1:48" ht="27" customHeight="1">
      <c r="A86" s="17" t="s">
        <v>44</v>
      </c>
      <c r="B86" s="18" t="s">
        <v>45</v>
      </c>
      <c r="C86" s="18" t="s">
        <v>61</v>
      </c>
      <c r="D86" s="25" t="s">
        <v>65</v>
      </c>
      <c r="E86" s="17" t="s">
        <v>48</v>
      </c>
      <c r="F86" s="18" t="s">
        <v>49</v>
      </c>
      <c r="G86" s="18" t="s">
        <v>50</v>
      </c>
      <c r="H86" s="25" t="s">
        <v>47</v>
      </c>
      <c r="I86" s="10" t="s">
        <v>51</v>
      </c>
      <c r="J86" s="17" t="s">
        <v>52</v>
      </c>
      <c r="K86" s="25" t="s">
        <v>50</v>
      </c>
      <c r="L86" s="45">
        <v>2571000</v>
      </c>
      <c r="M86" s="49">
        <v>386000</v>
      </c>
      <c r="N86" s="12">
        <v>15.013613380007779</v>
      </c>
      <c r="O86" s="52">
        <v>151000</v>
      </c>
      <c r="P86" s="12">
        <v>5.8732010890704007</v>
      </c>
      <c r="Q86" s="52">
        <v>151000</v>
      </c>
      <c r="R86" s="14">
        <v>5.8732010890704007</v>
      </c>
      <c r="S86" s="54">
        <f t="shared" si="12"/>
        <v>688000</v>
      </c>
      <c r="T86" s="13">
        <f t="shared" si="13"/>
        <v>26.760015558148581</v>
      </c>
      <c r="U86" s="49">
        <v>228000</v>
      </c>
      <c r="V86" s="12">
        <v>8.8681446907817971</v>
      </c>
      <c r="W86" s="52">
        <v>228000</v>
      </c>
      <c r="X86" s="12">
        <v>8.8681446907817971</v>
      </c>
      <c r="Y86" s="52">
        <v>228000</v>
      </c>
      <c r="Z86" s="14">
        <v>8.8681446907817971</v>
      </c>
      <c r="AA86" s="54">
        <f t="shared" si="14"/>
        <v>684000</v>
      </c>
      <c r="AB86" s="13">
        <f t="shared" si="15"/>
        <v>26.604434072345391</v>
      </c>
      <c r="AC86" s="58">
        <f t="shared" si="16"/>
        <v>1372000</v>
      </c>
      <c r="AD86" s="13">
        <f t="shared" si="17"/>
        <v>53.364449630493972</v>
      </c>
      <c r="AE86" s="49">
        <v>238000</v>
      </c>
      <c r="AF86" s="12">
        <v>9.2570984052897707</v>
      </c>
      <c r="AG86" s="52">
        <v>238000</v>
      </c>
      <c r="AH86" s="12">
        <v>9.2570984052897707</v>
      </c>
      <c r="AI86" s="52">
        <v>238000</v>
      </c>
      <c r="AJ86" s="14">
        <v>9.2570984052897707</v>
      </c>
      <c r="AK86" s="54">
        <f t="shared" si="18"/>
        <v>714000</v>
      </c>
      <c r="AL86" s="13">
        <f t="shared" si="19"/>
        <v>27.771295215869312</v>
      </c>
      <c r="AM86" s="49">
        <v>190000</v>
      </c>
      <c r="AN86" s="12">
        <v>7.3901205756514976</v>
      </c>
      <c r="AO86" s="52">
        <v>190000</v>
      </c>
      <c r="AP86" s="12">
        <v>7.3901205756514976</v>
      </c>
      <c r="AQ86" s="52">
        <v>105000</v>
      </c>
      <c r="AR86" s="14">
        <v>4.0840140023337224</v>
      </c>
      <c r="AS86" s="54">
        <f t="shared" si="20"/>
        <v>485000</v>
      </c>
      <c r="AT86" s="13">
        <f t="shared" si="21"/>
        <v>18.864255153636719</v>
      </c>
      <c r="AU86" s="58">
        <f t="shared" si="22"/>
        <v>2571000</v>
      </c>
      <c r="AV86" s="13">
        <f t="shared" si="23"/>
        <v>100</v>
      </c>
    </row>
    <row r="87" spans="1:48" ht="27" customHeight="1">
      <c r="A87" s="17" t="s">
        <v>0</v>
      </c>
      <c r="B87" s="18" t="s">
        <v>0</v>
      </c>
      <c r="C87" s="18" t="s">
        <v>0</v>
      </c>
      <c r="D87" s="25" t="s">
        <v>0</v>
      </c>
      <c r="E87" s="17" t="s">
        <v>0</v>
      </c>
      <c r="F87" s="18" t="s">
        <v>0</v>
      </c>
      <c r="G87" s="18" t="s">
        <v>0</v>
      </c>
      <c r="H87" s="25" t="s">
        <v>0</v>
      </c>
      <c r="I87" s="10" t="s">
        <v>0</v>
      </c>
      <c r="J87" s="17" t="s">
        <v>53</v>
      </c>
      <c r="K87" s="25" t="s">
        <v>50</v>
      </c>
      <c r="L87" s="45">
        <v>354000</v>
      </c>
      <c r="M87" s="49">
        <v>53000</v>
      </c>
      <c r="N87" s="12">
        <v>14.971751412429379</v>
      </c>
      <c r="O87" s="52">
        <v>20000</v>
      </c>
      <c r="P87" s="12">
        <v>5.6497175141242941</v>
      </c>
      <c r="Q87" s="52">
        <v>20000</v>
      </c>
      <c r="R87" s="14">
        <v>5.6497175141242941</v>
      </c>
      <c r="S87" s="54">
        <f t="shared" si="12"/>
        <v>93000</v>
      </c>
      <c r="T87" s="13">
        <f t="shared" si="13"/>
        <v>26.271186440677969</v>
      </c>
      <c r="U87" s="49">
        <v>30000</v>
      </c>
      <c r="V87" s="12">
        <v>8.4745762711864412</v>
      </c>
      <c r="W87" s="52">
        <v>30000</v>
      </c>
      <c r="X87" s="12">
        <v>8.4745762711864412</v>
      </c>
      <c r="Y87" s="52">
        <v>25000</v>
      </c>
      <c r="Z87" s="14">
        <v>7.0621468926553677</v>
      </c>
      <c r="AA87" s="54">
        <f t="shared" si="14"/>
        <v>85000</v>
      </c>
      <c r="AB87" s="13">
        <f t="shared" si="15"/>
        <v>24.011299435028249</v>
      </c>
      <c r="AC87" s="58">
        <f t="shared" si="16"/>
        <v>178000</v>
      </c>
      <c r="AD87" s="13">
        <f t="shared" si="17"/>
        <v>50.282485875706215</v>
      </c>
      <c r="AE87" s="49">
        <v>41000</v>
      </c>
      <c r="AF87" s="12">
        <v>11.581920903954803</v>
      </c>
      <c r="AG87" s="52">
        <v>30000</v>
      </c>
      <c r="AH87" s="12">
        <v>8.4745762711864412</v>
      </c>
      <c r="AI87" s="52">
        <v>30000</v>
      </c>
      <c r="AJ87" s="14">
        <v>8.4745762711864412</v>
      </c>
      <c r="AK87" s="54">
        <f t="shared" si="18"/>
        <v>101000</v>
      </c>
      <c r="AL87" s="13">
        <f t="shared" si="19"/>
        <v>28.531073446327689</v>
      </c>
      <c r="AM87" s="49">
        <v>25000</v>
      </c>
      <c r="AN87" s="12">
        <v>7.0621468926553677</v>
      </c>
      <c r="AO87" s="52">
        <v>25000</v>
      </c>
      <c r="AP87" s="12">
        <v>7.0621468926553677</v>
      </c>
      <c r="AQ87" s="52">
        <v>25000</v>
      </c>
      <c r="AR87" s="14">
        <v>7.0621468926553677</v>
      </c>
      <c r="AS87" s="54">
        <f t="shared" si="20"/>
        <v>75000</v>
      </c>
      <c r="AT87" s="13">
        <f t="shared" si="21"/>
        <v>21.186440677966104</v>
      </c>
      <c r="AU87" s="58">
        <f t="shared" si="22"/>
        <v>354000</v>
      </c>
      <c r="AV87" s="13">
        <f t="shared" si="23"/>
        <v>100.00000000000001</v>
      </c>
    </row>
    <row r="88" spans="1:48" ht="27" customHeight="1">
      <c r="A88" s="17" t="s">
        <v>0</v>
      </c>
      <c r="B88" s="18" t="s">
        <v>0</v>
      </c>
      <c r="C88" s="18" t="s">
        <v>0</v>
      </c>
      <c r="D88" s="25" t="s">
        <v>0</v>
      </c>
      <c r="E88" s="17" t="s">
        <v>0</v>
      </c>
      <c r="F88" s="18" t="s">
        <v>0</v>
      </c>
      <c r="G88" s="18" t="s">
        <v>0</v>
      </c>
      <c r="H88" s="25" t="s">
        <v>0</v>
      </c>
      <c r="I88" s="10" t="s">
        <v>0</v>
      </c>
      <c r="J88" s="17" t="s">
        <v>54</v>
      </c>
      <c r="K88" s="25" t="s">
        <v>51</v>
      </c>
      <c r="L88" s="45">
        <v>2000</v>
      </c>
      <c r="M88" s="49">
        <v>250</v>
      </c>
      <c r="N88" s="12">
        <v>12.5</v>
      </c>
      <c r="O88" s="52">
        <v>250</v>
      </c>
      <c r="P88" s="12">
        <v>12.5</v>
      </c>
      <c r="Q88" s="52">
        <v>250</v>
      </c>
      <c r="R88" s="14">
        <v>12.5</v>
      </c>
      <c r="S88" s="54">
        <f t="shared" si="12"/>
        <v>750</v>
      </c>
      <c r="T88" s="13">
        <f t="shared" si="13"/>
        <v>37.5</v>
      </c>
      <c r="U88" s="49">
        <v>250</v>
      </c>
      <c r="V88" s="12">
        <v>12.5</v>
      </c>
      <c r="W88" s="52">
        <v>250</v>
      </c>
      <c r="X88" s="12">
        <v>12.5</v>
      </c>
      <c r="Y88" s="52">
        <v>250</v>
      </c>
      <c r="Z88" s="14">
        <v>12.5</v>
      </c>
      <c r="AA88" s="54">
        <f t="shared" si="14"/>
        <v>750</v>
      </c>
      <c r="AB88" s="13">
        <f t="shared" si="15"/>
        <v>37.5</v>
      </c>
      <c r="AC88" s="58">
        <f t="shared" si="16"/>
        <v>1500</v>
      </c>
      <c r="AD88" s="13">
        <f t="shared" si="17"/>
        <v>75</v>
      </c>
      <c r="AE88" s="49">
        <v>250</v>
      </c>
      <c r="AF88" s="12">
        <v>12.5</v>
      </c>
      <c r="AG88" s="52">
        <v>250</v>
      </c>
      <c r="AH88" s="12">
        <v>12.5</v>
      </c>
      <c r="AI88" s="52">
        <v>0</v>
      </c>
      <c r="AJ88" s="14">
        <v>0</v>
      </c>
      <c r="AK88" s="54">
        <f t="shared" si="18"/>
        <v>500</v>
      </c>
      <c r="AL88" s="13">
        <f t="shared" si="19"/>
        <v>25</v>
      </c>
      <c r="AM88" s="49">
        <v>0</v>
      </c>
      <c r="AN88" s="12">
        <v>0</v>
      </c>
      <c r="AO88" s="52">
        <v>0</v>
      </c>
      <c r="AP88" s="12">
        <v>0</v>
      </c>
      <c r="AQ88" s="52">
        <v>0</v>
      </c>
      <c r="AR88" s="14">
        <v>0</v>
      </c>
      <c r="AS88" s="54">
        <f t="shared" si="20"/>
        <v>0</v>
      </c>
      <c r="AT88" s="13">
        <f t="shared" si="21"/>
        <v>0</v>
      </c>
      <c r="AU88" s="58">
        <f t="shared" si="22"/>
        <v>2000</v>
      </c>
      <c r="AV88" s="13">
        <f t="shared" si="23"/>
        <v>100</v>
      </c>
    </row>
    <row r="89" spans="1:48" ht="27" customHeight="1">
      <c r="A89" s="17" t="s">
        <v>0</v>
      </c>
      <c r="B89" s="18" t="s">
        <v>0</v>
      </c>
      <c r="C89" s="18" t="s">
        <v>0</v>
      </c>
      <c r="D89" s="25" t="s">
        <v>0</v>
      </c>
      <c r="E89" s="17" t="s">
        <v>0</v>
      </c>
      <c r="F89" s="18" t="s">
        <v>0</v>
      </c>
      <c r="G89" s="18" t="s">
        <v>0</v>
      </c>
      <c r="H89" s="25" t="s">
        <v>0</v>
      </c>
      <c r="I89" s="10" t="s">
        <v>0</v>
      </c>
      <c r="J89" s="17" t="s">
        <v>54</v>
      </c>
      <c r="K89" s="25" t="s">
        <v>55</v>
      </c>
      <c r="L89" s="45">
        <v>1000</v>
      </c>
      <c r="M89" s="49">
        <v>250</v>
      </c>
      <c r="N89" s="12">
        <v>25</v>
      </c>
      <c r="O89" s="52">
        <v>250</v>
      </c>
      <c r="P89" s="12">
        <v>25</v>
      </c>
      <c r="Q89" s="52">
        <v>0</v>
      </c>
      <c r="R89" s="14">
        <v>0</v>
      </c>
      <c r="S89" s="54">
        <f t="shared" si="12"/>
        <v>500</v>
      </c>
      <c r="T89" s="13">
        <f t="shared" si="13"/>
        <v>50</v>
      </c>
      <c r="U89" s="49">
        <v>500</v>
      </c>
      <c r="V89" s="12">
        <v>50</v>
      </c>
      <c r="W89" s="52">
        <v>0</v>
      </c>
      <c r="X89" s="12">
        <v>0</v>
      </c>
      <c r="Y89" s="52">
        <v>0</v>
      </c>
      <c r="Z89" s="14">
        <v>0</v>
      </c>
      <c r="AA89" s="54">
        <f t="shared" si="14"/>
        <v>500</v>
      </c>
      <c r="AB89" s="13">
        <f t="shared" si="15"/>
        <v>50</v>
      </c>
      <c r="AC89" s="58">
        <f t="shared" si="16"/>
        <v>1000</v>
      </c>
      <c r="AD89" s="13">
        <f t="shared" si="17"/>
        <v>100</v>
      </c>
      <c r="AE89" s="49">
        <v>0</v>
      </c>
      <c r="AF89" s="12">
        <v>0</v>
      </c>
      <c r="AG89" s="52">
        <v>0</v>
      </c>
      <c r="AH89" s="12">
        <v>0</v>
      </c>
      <c r="AI89" s="52">
        <v>0</v>
      </c>
      <c r="AJ89" s="14">
        <v>0</v>
      </c>
      <c r="AK89" s="54">
        <f t="shared" si="18"/>
        <v>0</v>
      </c>
      <c r="AL89" s="13">
        <f t="shared" si="19"/>
        <v>0</v>
      </c>
      <c r="AM89" s="49">
        <v>0</v>
      </c>
      <c r="AN89" s="12">
        <v>0</v>
      </c>
      <c r="AO89" s="52">
        <v>0</v>
      </c>
      <c r="AP89" s="12">
        <v>0</v>
      </c>
      <c r="AQ89" s="52">
        <v>0</v>
      </c>
      <c r="AR89" s="14">
        <v>0</v>
      </c>
      <c r="AS89" s="54">
        <f t="shared" si="20"/>
        <v>0</v>
      </c>
      <c r="AT89" s="13">
        <f t="shared" si="21"/>
        <v>0</v>
      </c>
      <c r="AU89" s="58">
        <f t="shared" si="22"/>
        <v>1000</v>
      </c>
      <c r="AV89" s="13">
        <f t="shared" si="23"/>
        <v>100</v>
      </c>
    </row>
    <row r="90" spans="1:48" ht="27" customHeight="1">
      <c r="A90" s="17" t="s">
        <v>0</v>
      </c>
      <c r="B90" s="18" t="s">
        <v>0</v>
      </c>
      <c r="C90" s="18" t="s">
        <v>0</v>
      </c>
      <c r="D90" s="25" t="s">
        <v>0</v>
      </c>
      <c r="E90" s="17" t="s">
        <v>0</v>
      </c>
      <c r="F90" s="18" t="s">
        <v>0</v>
      </c>
      <c r="G90" s="18" t="s">
        <v>0</v>
      </c>
      <c r="H90" s="25" t="s">
        <v>0</v>
      </c>
      <c r="I90" s="10" t="s">
        <v>0</v>
      </c>
      <c r="J90" s="17" t="s">
        <v>54</v>
      </c>
      <c r="K90" s="25" t="s">
        <v>57</v>
      </c>
      <c r="L90" s="45">
        <v>4000</v>
      </c>
      <c r="M90" s="49">
        <v>500</v>
      </c>
      <c r="N90" s="12">
        <v>12.5</v>
      </c>
      <c r="O90" s="52">
        <v>500</v>
      </c>
      <c r="P90" s="12">
        <v>12.5</v>
      </c>
      <c r="Q90" s="52">
        <v>500</v>
      </c>
      <c r="R90" s="14">
        <v>12.5</v>
      </c>
      <c r="S90" s="54">
        <f t="shared" si="12"/>
        <v>1500</v>
      </c>
      <c r="T90" s="13">
        <f t="shared" si="13"/>
        <v>37.5</v>
      </c>
      <c r="U90" s="49">
        <v>500</v>
      </c>
      <c r="V90" s="12">
        <v>12.5</v>
      </c>
      <c r="W90" s="52">
        <v>500</v>
      </c>
      <c r="X90" s="12">
        <v>12.5</v>
      </c>
      <c r="Y90" s="52">
        <v>500</v>
      </c>
      <c r="Z90" s="14">
        <v>12.5</v>
      </c>
      <c r="AA90" s="54">
        <f t="shared" si="14"/>
        <v>1500</v>
      </c>
      <c r="AB90" s="13">
        <f t="shared" si="15"/>
        <v>37.5</v>
      </c>
      <c r="AC90" s="58">
        <f t="shared" si="16"/>
        <v>3000</v>
      </c>
      <c r="AD90" s="13">
        <f t="shared" si="17"/>
        <v>75</v>
      </c>
      <c r="AE90" s="49">
        <v>500</v>
      </c>
      <c r="AF90" s="12">
        <v>12.5</v>
      </c>
      <c r="AG90" s="52">
        <v>500</v>
      </c>
      <c r="AH90" s="12">
        <v>12.5</v>
      </c>
      <c r="AI90" s="52">
        <v>0</v>
      </c>
      <c r="AJ90" s="14">
        <v>0</v>
      </c>
      <c r="AK90" s="54">
        <f t="shared" si="18"/>
        <v>1000</v>
      </c>
      <c r="AL90" s="13">
        <f t="shared" si="19"/>
        <v>25</v>
      </c>
      <c r="AM90" s="49">
        <v>0</v>
      </c>
      <c r="AN90" s="12">
        <v>0</v>
      </c>
      <c r="AO90" s="52">
        <v>0</v>
      </c>
      <c r="AP90" s="12">
        <v>0</v>
      </c>
      <c r="AQ90" s="52">
        <v>0</v>
      </c>
      <c r="AR90" s="14">
        <v>0</v>
      </c>
      <c r="AS90" s="54">
        <f t="shared" si="20"/>
        <v>0</v>
      </c>
      <c r="AT90" s="13">
        <f t="shared" si="21"/>
        <v>0</v>
      </c>
      <c r="AU90" s="58">
        <f t="shared" si="22"/>
        <v>4000</v>
      </c>
      <c r="AV90" s="13">
        <f t="shared" si="23"/>
        <v>100</v>
      </c>
    </row>
    <row r="91" spans="1:48" ht="27" customHeight="1">
      <c r="A91" s="17" t="s">
        <v>44</v>
      </c>
      <c r="B91" s="18" t="s">
        <v>45</v>
      </c>
      <c r="C91" s="18" t="s">
        <v>66</v>
      </c>
      <c r="D91" s="25" t="s">
        <v>47</v>
      </c>
      <c r="E91" s="17" t="s">
        <v>48</v>
      </c>
      <c r="F91" s="18" t="s">
        <v>49</v>
      </c>
      <c r="G91" s="18" t="s">
        <v>50</v>
      </c>
      <c r="H91" s="25" t="s">
        <v>47</v>
      </c>
      <c r="I91" s="10" t="s">
        <v>51</v>
      </c>
      <c r="J91" s="17" t="s">
        <v>52</v>
      </c>
      <c r="K91" s="25" t="s">
        <v>50</v>
      </c>
      <c r="L91" s="45">
        <v>502000</v>
      </c>
      <c r="M91" s="49">
        <v>75000</v>
      </c>
      <c r="N91" s="12">
        <v>14.9402390438247</v>
      </c>
      <c r="O91" s="52">
        <v>30000</v>
      </c>
      <c r="P91" s="12">
        <v>5.9760956175298805</v>
      </c>
      <c r="Q91" s="52">
        <v>30000</v>
      </c>
      <c r="R91" s="14">
        <v>5.9760956175298805</v>
      </c>
      <c r="S91" s="54">
        <f t="shared" si="12"/>
        <v>135000</v>
      </c>
      <c r="T91" s="13">
        <f t="shared" si="13"/>
        <v>26.892430278884461</v>
      </c>
      <c r="U91" s="49">
        <v>45000</v>
      </c>
      <c r="V91" s="12">
        <v>8.9641434262948199</v>
      </c>
      <c r="W91" s="52">
        <v>45000</v>
      </c>
      <c r="X91" s="12">
        <v>8.9641434262948199</v>
      </c>
      <c r="Y91" s="52">
        <v>45000</v>
      </c>
      <c r="Z91" s="14">
        <v>8.9641434262948199</v>
      </c>
      <c r="AA91" s="54">
        <f t="shared" si="14"/>
        <v>135000</v>
      </c>
      <c r="AB91" s="13">
        <f t="shared" si="15"/>
        <v>26.892430278884461</v>
      </c>
      <c r="AC91" s="58">
        <f t="shared" si="16"/>
        <v>270000</v>
      </c>
      <c r="AD91" s="13">
        <f t="shared" si="17"/>
        <v>53.784860557768923</v>
      </c>
      <c r="AE91" s="49">
        <v>45000</v>
      </c>
      <c r="AF91" s="12">
        <v>8.9641434262948199</v>
      </c>
      <c r="AG91" s="52">
        <v>45000</v>
      </c>
      <c r="AH91" s="12">
        <v>8.9641434262948199</v>
      </c>
      <c r="AI91" s="52">
        <v>45000</v>
      </c>
      <c r="AJ91" s="14">
        <v>8.9641434262948199</v>
      </c>
      <c r="AK91" s="54">
        <f t="shared" si="18"/>
        <v>135000</v>
      </c>
      <c r="AL91" s="13">
        <f t="shared" si="19"/>
        <v>26.892430278884461</v>
      </c>
      <c r="AM91" s="49">
        <v>38000</v>
      </c>
      <c r="AN91" s="12">
        <v>7.569721115537849</v>
      </c>
      <c r="AO91" s="52">
        <v>38000</v>
      </c>
      <c r="AP91" s="12">
        <v>7.569721115537849</v>
      </c>
      <c r="AQ91" s="52">
        <v>21000</v>
      </c>
      <c r="AR91" s="14">
        <v>4.1832669322709162</v>
      </c>
      <c r="AS91" s="54">
        <f t="shared" si="20"/>
        <v>97000</v>
      </c>
      <c r="AT91" s="13">
        <f t="shared" si="21"/>
        <v>19.322709163346616</v>
      </c>
      <c r="AU91" s="58">
        <f t="shared" si="22"/>
        <v>502000</v>
      </c>
      <c r="AV91" s="13">
        <f t="shared" si="23"/>
        <v>100</v>
      </c>
    </row>
    <row r="92" spans="1:48" ht="27" customHeight="1">
      <c r="A92" s="17" t="s">
        <v>0</v>
      </c>
      <c r="B92" s="18" t="s">
        <v>0</v>
      </c>
      <c r="C92" s="18" t="s">
        <v>0</v>
      </c>
      <c r="D92" s="25" t="s">
        <v>0</v>
      </c>
      <c r="E92" s="17" t="s">
        <v>0</v>
      </c>
      <c r="F92" s="18" t="s">
        <v>0</v>
      </c>
      <c r="G92" s="18" t="s">
        <v>0</v>
      </c>
      <c r="H92" s="25" t="s">
        <v>0</v>
      </c>
      <c r="I92" s="10" t="s">
        <v>0</v>
      </c>
      <c r="J92" s="17" t="s">
        <v>52</v>
      </c>
      <c r="K92" s="25" t="s">
        <v>49</v>
      </c>
      <c r="L92" s="45">
        <v>8000</v>
      </c>
      <c r="M92" s="49">
        <v>1250</v>
      </c>
      <c r="N92" s="12">
        <v>15.625</v>
      </c>
      <c r="O92" s="52">
        <v>750</v>
      </c>
      <c r="P92" s="12">
        <v>9.375</v>
      </c>
      <c r="Q92" s="52">
        <v>500</v>
      </c>
      <c r="R92" s="14">
        <v>6.25</v>
      </c>
      <c r="S92" s="54">
        <f t="shared" si="12"/>
        <v>2500</v>
      </c>
      <c r="T92" s="13">
        <f t="shared" si="13"/>
        <v>31.25</v>
      </c>
      <c r="U92" s="49">
        <v>1000</v>
      </c>
      <c r="V92" s="12">
        <v>12.5</v>
      </c>
      <c r="W92" s="52">
        <v>1000</v>
      </c>
      <c r="X92" s="12">
        <v>12.5</v>
      </c>
      <c r="Y92" s="52">
        <v>1000</v>
      </c>
      <c r="Z92" s="14">
        <v>12.5</v>
      </c>
      <c r="AA92" s="54">
        <f t="shared" si="14"/>
        <v>3000</v>
      </c>
      <c r="AB92" s="13">
        <f t="shared" si="15"/>
        <v>37.5</v>
      </c>
      <c r="AC92" s="58">
        <f t="shared" si="16"/>
        <v>5500</v>
      </c>
      <c r="AD92" s="13">
        <f t="shared" si="17"/>
        <v>68.75</v>
      </c>
      <c r="AE92" s="49">
        <v>1000</v>
      </c>
      <c r="AF92" s="12">
        <v>12.5</v>
      </c>
      <c r="AG92" s="52">
        <v>1000</v>
      </c>
      <c r="AH92" s="12">
        <v>12.5</v>
      </c>
      <c r="AI92" s="52">
        <v>500</v>
      </c>
      <c r="AJ92" s="14">
        <v>6.25</v>
      </c>
      <c r="AK92" s="54">
        <f t="shared" si="18"/>
        <v>2500</v>
      </c>
      <c r="AL92" s="13">
        <f t="shared" si="19"/>
        <v>31.25</v>
      </c>
      <c r="AM92" s="49">
        <v>0</v>
      </c>
      <c r="AN92" s="12">
        <v>0</v>
      </c>
      <c r="AO92" s="52">
        <v>0</v>
      </c>
      <c r="AP92" s="12">
        <v>0</v>
      </c>
      <c r="AQ92" s="52">
        <v>0</v>
      </c>
      <c r="AR92" s="14">
        <v>0</v>
      </c>
      <c r="AS92" s="54">
        <f t="shared" si="20"/>
        <v>0</v>
      </c>
      <c r="AT92" s="13">
        <f t="shared" si="21"/>
        <v>0</v>
      </c>
      <c r="AU92" s="58">
        <f t="shared" si="22"/>
        <v>8000</v>
      </c>
      <c r="AV92" s="13">
        <f t="shared" si="23"/>
        <v>100</v>
      </c>
    </row>
    <row r="93" spans="1:48" ht="27" customHeight="1">
      <c r="A93" s="17" t="s">
        <v>0</v>
      </c>
      <c r="B93" s="18" t="s">
        <v>0</v>
      </c>
      <c r="C93" s="18" t="s">
        <v>0</v>
      </c>
      <c r="D93" s="25" t="s">
        <v>0</v>
      </c>
      <c r="E93" s="17" t="s">
        <v>0</v>
      </c>
      <c r="F93" s="18" t="s">
        <v>0</v>
      </c>
      <c r="G93" s="18" t="s">
        <v>0</v>
      </c>
      <c r="H93" s="25" t="s">
        <v>0</v>
      </c>
      <c r="I93" s="10" t="s">
        <v>0</v>
      </c>
      <c r="J93" s="17" t="s">
        <v>53</v>
      </c>
      <c r="K93" s="25" t="s">
        <v>50</v>
      </c>
      <c r="L93" s="45">
        <v>60000</v>
      </c>
      <c r="M93" s="49">
        <v>9000</v>
      </c>
      <c r="N93" s="12">
        <v>15</v>
      </c>
      <c r="O93" s="52">
        <v>4000</v>
      </c>
      <c r="P93" s="12">
        <v>6.666666666666667</v>
      </c>
      <c r="Q93" s="52">
        <v>4000</v>
      </c>
      <c r="R93" s="14">
        <v>6.666666666666667</v>
      </c>
      <c r="S93" s="54">
        <f t="shared" si="12"/>
        <v>17000</v>
      </c>
      <c r="T93" s="13">
        <f t="shared" si="13"/>
        <v>28.333333333333336</v>
      </c>
      <c r="U93" s="49">
        <v>7000</v>
      </c>
      <c r="V93" s="12">
        <v>11.666666666666666</v>
      </c>
      <c r="W93" s="52">
        <v>2000</v>
      </c>
      <c r="X93" s="12">
        <v>3.3333333333333335</v>
      </c>
      <c r="Y93" s="52">
        <v>1000</v>
      </c>
      <c r="Z93" s="14">
        <v>1.6666666666666667</v>
      </c>
      <c r="AA93" s="54">
        <f t="shared" si="14"/>
        <v>10000</v>
      </c>
      <c r="AB93" s="13">
        <f t="shared" si="15"/>
        <v>16.666666666666668</v>
      </c>
      <c r="AC93" s="58">
        <f t="shared" si="16"/>
        <v>27000</v>
      </c>
      <c r="AD93" s="13">
        <f t="shared" si="17"/>
        <v>45</v>
      </c>
      <c r="AE93" s="49">
        <v>8000</v>
      </c>
      <c r="AF93" s="12">
        <v>13.333333333333334</v>
      </c>
      <c r="AG93" s="52">
        <v>5000</v>
      </c>
      <c r="AH93" s="12">
        <v>8.3333333333333339</v>
      </c>
      <c r="AI93" s="52">
        <v>5000</v>
      </c>
      <c r="AJ93" s="14">
        <v>8.3333333333333339</v>
      </c>
      <c r="AK93" s="54">
        <f t="shared" si="18"/>
        <v>18000</v>
      </c>
      <c r="AL93" s="13">
        <f t="shared" si="19"/>
        <v>30</v>
      </c>
      <c r="AM93" s="49">
        <v>5000</v>
      </c>
      <c r="AN93" s="12">
        <v>8.3333333333333339</v>
      </c>
      <c r="AO93" s="52">
        <v>5000</v>
      </c>
      <c r="AP93" s="12">
        <v>8.3333333333333339</v>
      </c>
      <c r="AQ93" s="52">
        <v>5000</v>
      </c>
      <c r="AR93" s="14">
        <v>8.3333333333333339</v>
      </c>
      <c r="AS93" s="54">
        <f t="shared" si="20"/>
        <v>15000</v>
      </c>
      <c r="AT93" s="13">
        <f t="shared" si="21"/>
        <v>25</v>
      </c>
      <c r="AU93" s="58">
        <f t="shared" si="22"/>
        <v>60000</v>
      </c>
      <c r="AV93" s="13">
        <f t="shared" si="23"/>
        <v>100</v>
      </c>
    </row>
    <row r="94" spans="1:48" ht="27" customHeight="1">
      <c r="A94" s="17" t="s">
        <v>0</v>
      </c>
      <c r="B94" s="18" t="s">
        <v>0</v>
      </c>
      <c r="C94" s="18" t="s">
        <v>0</v>
      </c>
      <c r="D94" s="25" t="s">
        <v>0</v>
      </c>
      <c r="E94" s="17" t="s">
        <v>48</v>
      </c>
      <c r="F94" s="18" t="s">
        <v>49</v>
      </c>
      <c r="G94" s="18" t="s">
        <v>50</v>
      </c>
      <c r="H94" s="25" t="s">
        <v>66</v>
      </c>
      <c r="I94" s="10" t="s">
        <v>51</v>
      </c>
      <c r="J94" s="17" t="s">
        <v>52</v>
      </c>
      <c r="K94" s="25" t="s">
        <v>50</v>
      </c>
      <c r="L94" s="45">
        <v>32000</v>
      </c>
      <c r="M94" s="49">
        <v>5000</v>
      </c>
      <c r="N94" s="12">
        <v>15.625</v>
      </c>
      <c r="O94" s="52">
        <v>2000</v>
      </c>
      <c r="P94" s="12">
        <v>6.25</v>
      </c>
      <c r="Q94" s="52">
        <v>2000</v>
      </c>
      <c r="R94" s="14">
        <v>6.25</v>
      </c>
      <c r="S94" s="54">
        <f t="shared" si="12"/>
        <v>9000</v>
      </c>
      <c r="T94" s="13">
        <f t="shared" si="13"/>
        <v>28.125</v>
      </c>
      <c r="U94" s="49">
        <v>3000</v>
      </c>
      <c r="V94" s="12">
        <v>9.375</v>
      </c>
      <c r="W94" s="52">
        <v>3000</v>
      </c>
      <c r="X94" s="12">
        <v>9.375</v>
      </c>
      <c r="Y94" s="52">
        <v>3000</v>
      </c>
      <c r="Z94" s="14">
        <v>9.375</v>
      </c>
      <c r="AA94" s="54">
        <f t="shared" si="14"/>
        <v>9000</v>
      </c>
      <c r="AB94" s="13">
        <f t="shared" si="15"/>
        <v>28.125</v>
      </c>
      <c r="AC94" s="58">
        <f t="shared" si="16"/>
        <v>18000</v>
      </c>
      <c r="AD94" s="13">
        <f t="shared" si="17"/>
        <v>56.25</v>
      </c>
      <c r="AE94" s="49">
        <v>3000</v>
      </c>
      <c r="AF94" s="12">
        <v>9.375</v>
      </c>
      <c r="AG94" s="52">
        <v>3000</v>
      </c>
      <c r="AH94" s="12">
        <v>9.375</v>
      </c>
      <c r="AI94" s="52">
        <v>3000</v>
      </c>
      <c r="AJ94" s="14">
        <v>9.375</v>
      </c>
      <c r="AK94" s="54">
        <f t="shared" si="18"/>
        <v>9000</v>
      </c>
      <c r="AL94" s="13">
        <f t="shared" si="19"/>
        <v>28.125</v>
      </c>
      <c r="AM94" s="49">
        <v>3000</v>
      </c>
      <c r="AN94" s="12">
        <v>9.375</v>
      </c>
      <c r="AO94" s="52">
        <v>2000</v>
      </c>
      <c r="AP94" s="12">
        <v>6.25</v>
      </c>
      <c r="AQ94" s="52">
        <v>0</v>
      </c>
      <c r="AR94" s="14">
        <v>0</v>
      </c>
      <c r="AS94" s="54">
        <f t="shared" si="20"/>
        <v>5000</v>
      </c>
      <c r="AT94" s="13">
        <f t="shared" si="21"/>
        <v>15.625</v>
      </c>
      <c r="AU94" s="58">
        <f t="shared" si="22"/>
        <v>32000</v>
      </c>
      <c r="AV94" s="13">
        <f t="shared" si="23"/>
        <v>100</v>
      </c>
    </row>
    <row r="95" spans="1:48" ht="27" customHeight="1">
      <c r="A95" s="17" t="s">
        <v>0</v>
      </c>
      <c r="B95" s="18" t="s">
        <v>0</v>
      </c>
      <c r="C95" s="18" t="s">
        <v>0</v>
      </c>
      <c r="D95" s="25" t="s">
        <v>0</v>
      </c>
      <c r="E95" s="17" t="s">
        <v>0</v>
      </c>
      <c r="F95" s="18" t="s">
        <v>0</v>
      </c>
      <c r="G95" s="18" t="s">
        <v>0</v>
      </c>
      <c r="H95" s="25" t="s">
        <v>0</v>
      </c>
      <c r="I95" s="10" t="s">
        <v>0</v>
      </c>
      <c r="J95" s="17" t="s">
        <v>52</v>
      </c>
      <c r="K95" s="25" t="s">
        <v>49</v>
      </c>
      <c r="L95" s="45">
        <v>20000</v>
      </c>
      <c r="M95" s="49">
        <v>3000</v>
      </c>
      <c r="N95" s="12">
        <v>15</v>
      </c>
      <c r="O95" s="52">
        <v>2000</v>
      </c>
      <c r="P95" s="12">
        <v>10</v>
      </c>
      <c r="Q95" s="52">
        <v>2000</v>
      </c>
      <c r="R95" s="14">
        <v>10</v>
      </c>
      <c r="S95" s="54">
        <f t="shared" si="12"/>
        <v>7000</v>
      </c>
      <c r="T95" s="13">
        <f t="shared" si="13"/>
        <v>35</v>
      </c>
      <c r="U95" s="49">
        <v>2000</v>
      </c>
      <c r="V95" s="12">
        <v>10</v>
      </c>
      <c r="W95" s="52">
        <v>2000</v>
      </c>
      <c r="X95" s="12">
        <v>10</v>
      </c>
      <c r="Y95" s="52">
        <v>2000</v>
      </c>
      <c r="Z95" s="14">
        <v>10</v>
      </c>
      <c r="AA95" s="54">
        <f t="shared" si="14"/>
        <v>6000</v>
      </c>
      <c r="AB95" s="13">
        <f t="shared" si="15"/>
        <v>30</v>
      </c>
      <c r="AC95" s="58">
        <f t="shared" si="16"/>
        <v>13000</v>
      </c>
      <c r="AD95" s="13">
        <f t="shared" si="17"/>
        <v>65</v>
      </c>
      <c r="AE95" s="49">
        <v>2000</v>
      </c>
      <c r="AF95" s="12">
        <v>10</v>
      </c>
      <c r="AG95" s="52">
        <v>2000</v>
      </c>
      <c r="AH95" s="12">
        <v>10</v>
      </c>
      <c r="AI95" s="52">
        <v>2000</v>
      </c>
      <c r="AJ95" s="14">
        <v>10</v>
      </c>
      <c r="AK95" s="54">
        <f t="shared" si="18"/>
        <v>6000</v>
      </c>
      <c r="AL95" s="13">
        <f t="shared" si="19"/>
        <v>30</v>
      </c>
      <c r="AM95" s="49">
        <v>1000</v>
      </c>
      <c r="AN95" s="12">
        <v>5</v>
      </c>
      <c r="AO95" s="52">
        <v>0</v>
      </c>
      <c r="AP95" s="12">
        <v>0</v>
      </c>
      <c r="AQ95" s="52">
        <v>0</v>
      </c>
      <c r="AR95" s="14">
        <v>0</v>
      </c>
      <c r="AS95" s="54">
        <f t="shared" si="20"/>
        <v>1000</v>
      </c>
      <c r="AT95" s="13">
        <f t="shared" si="21"/>
        <v>5</v>
      </c>
      <c r="AU95" s="58">
        <f t="shared" si="22"/>
        <v>20000</v>
      </c>
      <c r="AV95" s="13">
        <f t="shared" si="23"/>
        <v>100</v>
      </c>
    </row>
    <row r="96" spans="1:48" ht="27" customHeight="1">
      <c r="A96" s="17" t="s">
        <v>0</v>
      </c>
      <c r="B96" s="18" t="s">
        <v>0</v>
      </c>
      <c r="C96" s="18" t="s">
        <v>0</v>
      </c>
      <c r="D96" s="25" t="s">
        <v>0</v>
      </c>
      <c r="E96" s="17" t="s">
        <v>0</v>
      </c>
      <c r="F96" s="18" t="s">
        <v>0</v>
      </c>
      <c r="G96" s="18" t="s">
        <v>0</v>
      </c>
      <c r="H96" s="25" t="s">
        <v>0</v>
      </c>
      <c r="I96" s="10" t="s">
        <v>0</v>
      </c>
      <c r="J96" s="17" t="s">
        <v>53</v>
      </c>
      <c r="K96" s="25" t="s">
        <v>49</v>
      </c>
      <c r="L96" s="45">
        <v>6000</v>
      </c>
      <c r="M96" s="49">
        <v>1000</v>
      </c>
      <c r="N96" s="12">
        <v>16.666666666666668</v>
      </c>
      <c r="O96" s="52">
        <v>1000</v>
      </c>
      <c r="P96" s="12">
        <v>16.666666666666668</v>
      </c>
      <c r="Q96" s="52">
        <v>1000</v>
      </c>
      <c r="R96" s="14">
        <v>16.666666666666668</v>
      </c>
      <c r="S96" s="54">
        <f t="shared" si="12"/>
        <v>3000</v>
      </c>
      <c r="T96" s="13">
        <f t="shared" si="13"/>
        <v>50</v>
      </c>
      <c r="U96" s="49">
        <v>1000</v>
      </c>
      <c r="V96" s="12">
        <v>16.666666666666668</v>
      </c>
      <c r="W96" s="52">
        <v>1000</v>
      </c>
      <c r="X96" s="12">
        <v>16.666666666666668</v>
      </c>
      <c r="Y96" s="52">
        <v>1000</v>
      </c>
      <c r="Z96" s="14">
        <v>16.666666666666668</v>
      </c>
      <c r="AA96" s="54">
        <f t="shared" si="14"/>
        <v>3000</v>
      </c>
      <c r="AB96" s="13">
        <f t="shared" si="15"/>
        <v>50</v>
      </c>
      <c r="AC96" s="58">
        <f t="shared" si="16"/>
        <v>6000</v>
      </c>
      <c r="AD96" s="13">
        <f t="shared" si="17"/>
        <v>100</v>
      </c>
      <c r="AE96" s="49">
        <v>0</v>
      </c>
      <c r="AF96" s="12">
        <v>0</v>
      </c>
      <c r="AG96" s="52">
        <v>0</v>
      </c>
      <c r="AH96" s="12">
        <v>0</v>
      </c>
      <c r="AI96" s="52">
        <v>0</v>
      </c>
      <c r="AJ96" s="14">
        <v>0</v>
      </c>
      <c r="AK96" s="54">
        <f t="shared" si="18"/>
        <v>0</v>
      </c>
      <c r="AL96" s="13">
        <f t="shared" si="19"/>
        <v>0</v>
      </c>
      <c r="AM96" s="49">
        <v>0</v>
      </c>
      <c r="AN96" s="12">
        <v>0</v>
      </c>
      <c r="AO96" s="52">
        <v>0</v>
      </c>
      <c r="AP96" s="12">
        <v>0</v>
      </c>
      <c r="AQ96" s="52">
        <v>0</v>
      </c>
      <c r="AR96" s="14">
        <v>0</v>
      </c>
      <c r="AS96" s="54">
        <f t="shared" si="20"/>
        <v>0</v>
      </c>
      <c r="AT96" s="13">
        <f t="shared" si="21"/>
        <v>0</v>
      </c>
      <c r="AU96" s="58">
        <f t="shared" si="22"/>
        <v>6000</v>
      </c>
      <c r="AV96" s="13">
        <f t="shared" si="23"/>
        <v>100</v>
      </c>
    </row>
    <row r="97" spans="1:48" ht="27" customHeight="1">
      <c r="A97" s="17" t="s">
        <v>0</v>
      </c>
      <c r="B97" s="18" t="s">
        <v>0</v>
      </c>
      <c r="C97" s="18" t="s">
        <v>0</v>
      </c>
      <c r="D97" s="25" t="s">
        <v>0</v>
      </c>
      <c r="E97" s="17" t="s">
        <v>0</v>
      </c>
      <c r="F97" s="18" t="s">
        <v>0</v>
      </c>
      <c r="G97" s="18" t="s">
        <v>0</v>
      </c>
      <c r="H97" s="25" t="s">
        <v>0</v>
      </c>
      <c r="I97" s="10" t="s">
        <v>0</v>
      </c>
      <c r="J97" s="17" t="s">
        <v>54</v>
      </c>
      <c r="K97" s="25" t="s">
        <v>51</v>
      </c>
      <c r="L97" s="45">
        <v>24000</v>
      </c>
      <c r="M97" s="49">
        <v>2000</v>
      </c>
      <c r="N97" s="12">
        <v>8.3333333333333339</v>
      </c>
      <c r="O97" s="52">
        <v>2000</v>
      </c>
      <c r="P97" s="12">
        <v>8.3333333333333339</v>
      </c>
      <c r="Q97" s="52">
        <v>2000</v>
      </c>
      <c r="R97" s="14">
        <v>8.3333333333333339</v>
      </c>
      <c r="S97" s="54">
        <f t="shared" si="12"/>
        <v>6000</v>
      </c>
      <c r="T97" s="13">
        <f t="shared" si="13"/>
        <v>25</v>
      </c>
      <c r="U97" s="49">
        <v>3000</v>
      </c>
      <c r="V97" s="12">
        <v>12.5</v>
      </c>
      <c r="W97" s="52">
        <v>3000</v>
      </c>
      <c r="X97" s="12">
        <v>12.5</v>
      </c>
      <c r="Y97" s="52">
        <v>3000</v>
      </c>
      <c r="Z97" s="14">
        <v>12.5</v>
      </c>
      <c r="AA97" s="54">
        <f t="shared" si="14"/>
        <v>9000</v>
      </c>
      <c r="AB97" s="13">
        <f t="shared" si="15"/>
        <v>37.5</v>
      </c>
      <c r="AC97" s="58">
        <f t="shared" si="16"/>
        <v>15000</v>
      </c>
      <c r="AD97" s="13">
        <f t="shared" si="17"/>
        <v>62.5</v>
      </c>
      <c r="AE97" s="49">
        <v>3000</v>
      </c>
      <c r="AF97" s="12">
        <v>12.5</v>
      </c>
      <c r="AG97" s="52">
        <v>3000</v>
      </c>
      <c r="AH97" s="12">
        <v>12.5</v>
      </c>
      <c r="AI97" s="52">
        <v>3000</v>
      </c>
      <c r="AJ97" s="14">
        <v>12.5</v>
      </c>
      <c r="AK97" s="54">
        <f t="shared" si="18"/>
        <v>9000</v>
      </c>
      <c r="AL97" s="13">
        <f t="shared" si="19"/>
        <v>37.5</v>
      </c>
      <c r="AM97" s="49">
        <v>0</v>
      </c>
      <c r="AN97" s="12">
        <v>0</v>
      </c>
      <c r="AO97" s="52">
        <v>0</v>
      </c>
      <c r="AP97" s="12">
        <v>0</v>
      </c>
      <c r="AQ97" s="52">
        <v>0</v>
      </c>
      <c r="AR97" s="14">
        <v>0</v>
      </c>
      <c r="AS97" s="54">
        <f t="shared" si="20"/>
        <v>0</v>
      </c>
      <c r="AT97" s="13">
        <f t="shared" si="21"/>
        <v>0</v>
      </c>
      <c r="AU97" s="58">
        <f t="shared" si="22"/>
        <v>24000</v>
      </c>
      <c r="AV97" s="13">
        <f t="shared" si="23"/>
        <v>100</v>
      </c>
    </row>
    <row r="98" spans="1:48" ht="27" customHeight="1">
      <c r="A98" s="17" t="s">
        <v>0</v>
      </c>
      <c r="B98" s="18" t="s">
        <v>0</v>
      </c>
      <c r="C98" s="18" t="s">
        <v>0</v>
      </c>
      <c r="D98" s="25" t="s">
        <v>0</v>
      </c>
      <c r="E98" s="17" t="s">
        <v>0</v>
      </c>
      <c r="F98" s="18" t="s">
        <v>0</v>
      </c>
      <c r="G98" s="18" t="s">
        <v>0</v>
      </c>
      <c r="H98" s="25" t="s">
        <v>0</v>
      </c>
      <c r="I98" s="10" t="s">
        <v>0</v>
      </c>
      <c r="J98" s="17" t="s">
        <v>54</v>
      </c>
      <c r="K98" s="25" t="s">
        <v>57</v>
      </c>
      <c r="L98" s="45">
        <v>1000</v>
      </c>
      <c r="M98" s="49">
        <v>1000</v>
      </c>
      <c r="N98" s="12">
        <v>100</v>
      </c>
      <c r="O98" s="52">
        <v>0</v>
      </c>
      <c r="P98" s="12">
        <v>0</v>
      </c>
      <c r="Q98" s="52">
        <v>0</v>
      </c>
      <c r="R98" s="14">
        <v>0</v>
      </c>
      <c r="S98" s="54">
        <f t="shared" si="12"/>
        <v>1000</v>
      </c>
      <c r="T98" s="13">
        <f t="shared" si="13"/>
        <v>100</v>
      </c>
      <c r="U98" s="49">
        <v>0</v>
      </c>
      <c r="V98" s="12">
        <v>0</v>
      </c>
      <c r="W98" s="52">
        <v>0</v>
      </c>
      <c r="X98" s="12">
        <v>0</v>
      </c>
      <c r="Y98" s="52">
        <v>0</v>
      </c>
      <c r="Z98" s="14">
        <v>0</v>
      </c>
      <c r="AA98" s="54">
        <f t="shared" si="14"/>
        <v>0</v>
      </c>
      <c r="AB98" s="13">
        <f t="shared" si="15"/>
        <v>0</v>
      </c>
      <c r="AC98" s="58">
        <f t="shared" si="16"/>
        <v>1000</v>
      </c>
      <c r="AD98" s="13">
        <f t="shared" si="17"/>
        <v>100</v>
      </c>
      <c r="AE98" s="49">
        <v>0</v>
      </c>
      <c r="AF98" s="12">
        <v>0</v>
      </c>
      <c r="AG98" s="52">
        <v>0</v>
      </c>
      <c r="AH98" s="12">
        <v>0</v>
      </c>
      <c r="AI98" s="52">
        <v>0</v>
      </c>
      <c r="AJ98" s="14">
        <v>0</v>
      </c>
      <c r="AK98" s="54">
        <f t="shared" si="18"/>
        <v>0</v>
      </c>
      <c r="AL98" s="13">
        <f t="shared" si="19"/>
        <v>0</v>
      </c>
      <c r="AM98" s="49">
        <v>0</v>
      </c>
      <c r="AN98" s="12">
        <v>0</v>
      </c>
      <c r="AO98" s="52">
        <v>0</v>
      </c>
      <c r="AP98" s="12">
        <v>0</v>
      </c>
      <c r="AQ98" s="52">
        <v>0</v>
      </c>
      <c r="AR98" s="14">
        <v>0</v>
      </c>
      <c r="AS98" s="54">
        <f t="shared" si="20"/>
        <v>0</v>
      </c>
      <c r="AT98" s="13">
        <f t="shared" si="21"/>
        <v>0</v>
      </c>
      <c r="AU98" s="58">
        <f t="shared" si="22"/>
        <v>1000</v>
      </c>
      <c r="AV98" s="13">
        <f t="shared" si="23"/>
        <v>100</v>
      </c>
    </row>
    <row r="99" spans="1:48" ht="27" customHeight="1">
      <c r="A99" s="17" t="s">
        <v>44</v>
      </c>
      <c r="B99" s="18" t="s">
        <v>45</v>
      </c>
      <c r="C99" s="18" t="s">
        <v>66</v>
      </c>
      <c r="D99" s="25" t="s">
        <v>67</v>
      </c>
      <c r="E99" s="17" t="s">
        <v>48</v>
      </c>
      <c r="F99" s="18" t="s">
        <v>68</v>
      </c>
      <c r="G99" s="18" t="s">
        <v>68</v>
      </c>
      <c r="H99" s="25" t="s">
        <v>47</v>
      </c>
      <c r="I99" s="10" t="s">
        <v>51</v>
      </c>
      <c r="J99" s="17" t="s">
        <v>54</v>
      </c>
      <c r="K99" s="25" t="s">
        <v>51</v>
      </c>
      <c r="L99" s="45">
        <v>2000</v>
      </c>
      <c r="M99" s="49">
        <v>500</v>
      </c>
      <c r="N99" s="12">
        <v>25</v>
      </c>
      <c r="O99" s="52">
        <v>500</v>
      </c>
      <c r="P99" s="12">
        <v>25</v>
      </c>
      <c r="Q99" s="52">
        <v>500</v>
      </c>
      <c r="R99" s="14">
        <v>25</v>
      </c>
      <c r="S99" s="54">
        <f t="shared" si="12"/>
        <v>1500</v>
      </c>
      <c r="T99" s="13">
        <f t="shared" si="13"/>
        <v>75</v>
      </c>
      <c r="U99" s="49">
        <v>500</v>
      </c>
      <c r="V99" s="12">
        <v>25</v>
      </c>
      <c r="W99" s="52">
        <v>0</v>
      </c>
      <c r="X99" s="12">
        <v>0</v>
      </c>
      <c r="Y99" s="52">
        <v>0</v>
      </c>
      <c r="Z99" s="14">
        <v>0</v>
      </c>
      <c r="AA99" s="54">
        <f t="shared" si="14"/>
        <v>500</v>
      </c>
      <c r="AB99" s="13">
        <f t="shared" si="15"/>
        <v>25</v>
      </c>
      <c r="AC99" s="58">
        <f t="shared" si="16"/>
        <v>2000</v>
      </c>
      <c r="AD99" s="13">
        <f t="shared" si="17"/>
        <v>100</v>
      </c>
      <c r="AE99" s="49">
        <v>0</v>
      </c>
      <c r="AF99" s="12">
        <v>0</v>
      </c>
      <c r="AG99" s="52">
        <v>0</v>
      </c>
      <c r="AH99" s="12">
        <v>0</v>
      </c>
      <c r="AI99" s="52">
        <v>0</v>
      </c>
      <c r="AJ99" s="14">
        <v>0</v>
      </c>
      <c r="AK99" s="54">
        <f t="shared" si="18"/>
        <v>0</v>
      </c>
      <c r="AL99" s="13">
        <f t="shared" si="19"/>
        <v>0</v>
      </c>
      <c r="AM99" s="49">
        <v>0</v>
      </c>
      <c r="AN99" s="12">
        <v>0</v>
      </c>
      <c r="AO99" s="52">
        <v>0</v>
      </c>
      <c r="AP99" s="12">
        <v>0</v>
      </c>
      <c r="AQ99" s="52">
        <v>0</v>
      </c>
      <c r="AR99" s="14">
        <v>0</v>
      </c>
      <c r="AS99" s="54">
        <f t="shared" si="20"/>
        <v>0</v>
      </c>
      <c r="AT99" s="13">
        <f t="shared" si="21"/>
        <v>0</v>
      </c>
      <c r="AU99" s="58">
        <f t="shared" si="22"/>
        <v>2000</v>
      </c>
      <c r="AV99" s="13">
        <f t="shared" si="23"/>
        <v>100</v>
      </c>
    </row>
    <row r="100" spans="1:48" ht="27" customHeight="1">
      <c r="A100" s="17" t="s">
        <v>0</v>
      </c>
      <c r="B100" s="18" t="s">
        <v>0</v>
      </c>
      <c r="C100" s="18" t="s">
        <v>0</v>
      </c>
      <c r="D100" s="25" t="s">
        <v>0</v>
      </c>
      <c r="E100" s="17" t="s">
        <v>0</v>
      </c>
      <c r="F100" s="18" t="s">
        <v>0</v>
      </c>
      <c r="G100" s="18" t="s">
        <v>0</v>
      </c>
      <c r="H100" s="25" t="s">
        <v>0</v>
      </c>
      <c r="I100" s="10" t="s">
        <v>0</v>
      </c>
      <c r="J100" s="17" t="s">
        <v>54</v>
      </c>
      <c r="K100" s="25" t="s">
        <v>57</v>
      </c>
      <c r="L100" s="45">
        <v>9000</v>
      </c>
      <c r="M100" s="49">
        <v>2000</v>
      </c>
      <c r="N100" s="12">
        <v>22.222222222222221</v>
      </c>
      <c r="O100" s="52">
        <v>2000</v>
      </c>
      <c r="P100" s="12">
        <v>22.222222222222221</v>
      </c>
      <c r="Q100" s="52">
        <v>2000</v>
      </c>
      <c r="R100" s="14">
        <v>22.222222222222221</v>
      </c>
      <c r="S100" s="54">
        <f t="shared" si="12"/>
        <v>6000</v>
      </c>
      <c r="T100" s="13">
        <f t="shared" si="13"/>
        <v>66.666666666666657</v>
      </c>
      <c r="U100" s="49">
        <v>1000</v>
      </c>
      <c r="V100" s="12">
        <v>11.111111111111111</v>
      </c>
      <c r="W100" s="52">
        <v>1000</v>
      </c>
      <c r="X100" s="12">
        <v>11.111111111111111</v>
      </c>
      <c r="Y100" s="52">
        <v>1000</v>
      </c>
      <c r="Z100" s="14">
        <v>11.111111111111111</v>
      </c>
      <c r="AA100" s="54">
        <f t="shared" si="14"/>
        <v>3000</v>
      </c>
      <c r="AB100" s="13">
        <f t="shared" si="15"/>
        <v>33.333333333333329</v>
      </c>
      <c r="AC100" s="58">
        <f t="shared" si="16"/>
        <v>9000</v>
      </c>
      <c r="AD100" s="13">
        <f t="shared" si="17"/>
        <v>99.999999999999986</v>
      </c>
      <c r="AE100" s="49">
        <v>0</v>
      </c>
      <c r="AF100" s="12">
        <v>0</v>
      </c>
      <c r="AG100" s="52">
        <v>0</v>
      </c>
      <c r="AH100" s="12">
        <v>0</v>
      </c>
      <c r="AI100" s="52">
        <v>0</v>
      </c>
      <c r="AJ100" s="14">
        <v>0</v>
      </c>
      <c r="AK100" s="54">
        <f t="shared" si="18"/>
        <v>0</v>
      </c>
      <c r="AL100" s="13">
        <f t="shared" si="19"/>
        <v>0</v>
      </c>
      <c r="AM100" s="49">
        <v>0</v>
      </c>
      <c r="AN100" s="12">
        <v>0</v>
      </c>
      <c r="AO100" s="52">
        <v>0</v>
      </c>
      <c r="AP100" s="12">
        <v>0</v>
      </c>
      <c r="AQ100" s="52">
        <v>0</v>
      </c>
      <c r="AR100" s="14">
        <v>0</v>
      </c>
      <c r="AS100" s="54">
        <f t="shared" si="20"/>
        <v>0</v>
      </c>
      <c r="AT100" s="13">
        <f t="shared" si="21"/>
        <v>0</v>
      </c>
      <c r="AU100" s="58">
        <f t="shared" si="22"/>
        <v>9000</v>
      </c>
      <c r="AV100" s="13">
        <f t="shared" si="23"/>
        <v>99.999999999999986</v>
      </c>
    </row>
    <row r="101" spans="1:48" ht="27" customHeight="1">
      <c r="A101" s="17" t="s">
        <v>44</v>
      </c>
      <c r="B101" s="18" t="s">
        <v>45</v>
      </c>
      <c r="C101" s="18" t="s">
        <v>66</v>
      </c>
      <c r="D101" s="25" t="s">
        <v>69</v>
      </c>
      <c r="E101" s="17" t="s">
        <v>48</v>
      </c>
      <c r="F101" s="18" t="s">
        <v>50</v>
      </c>
      <c r="G101" s="18" t="s">
        <v>51</v>
      </c>
      <c r="H101" s="25" t="s">
        <v>47</v>
      </c>
      <c r="I101" s="10" t="s">
        <v>51</v>
      </c>
      <c r="J101" s="17" t="s">
        <v>52</v>
      </c>
      <c r="K101" s="25" t="s">
        <v>50</v>
      </c>
      <c r="L101" s="45">
        <v>1966000</v>
      </c>
      <c r="M101" s="49">
        <v>295000</v>
      </c>
      <c r="N101" s="12">
        <v>15.005086469989827</v>
      </c>
      <c r="O101" s="52">
        <v>118000</v>
      </c>
      <c r="P101" s="12">
        <v>6.0020345879959311</v>
      </c>
      <c r="Q101" s="52">
        <v>118000</v>
      </c>
      <c r="R101" s="14">
        <v>6.0020345879959311</v>
      </c>
      <c r="S101" s="54">
        <f t="shared" si="12"/>
        <v>531000</v>
      </c>
      <c r="T101" s="13">
        <f t="shared" si="13"/>
        <v>27.009155645981686</v>
      </c>
      <c r="U101" s="49">
        <v>171000</v>
      </c>
      <c r="V101" s="12">
        <v>8.6978636826042734</v>
      </c>
      <c r="W101" s="52">
        <v>171000</v>
      </c>
      <c r="X101" s="12">
        <v>8.6978636826042734</v>
      </c>
      <c r="Y101" s="52">
        <v>171000</v>
      </c>
      <c r="Z101" s="14">
        <v>8.6978636826042734</v>
      </c>
      <c r="AA101" s="54">
        <f t="shared" si="14"/>
        <v>513000</v>
      </c>
      <c r="AB101" s="13">
        <f t="shared" si="15"/>
        <v>26.093591047812822</v>
      </c>
      <c r="AC101" s="58">
        <f t="shared" si="16"/>
        <v>1044000</v>
      </c>
      <c r="AD101" s="13">
        <f t="shared" si="17"/>
        <v>53.102746693794508</v>
      </c>
      <c r="AE101" s="49">
        <v>177000</v>
      </c>
      <c r="AF101" s="12">
        <v>9.0030518819938958</v>
      </c>
      <c r="AG101" s="52">
        <v>177000</v>
      </c>
      <c r="AH101" s="12">
        <v>9.0030518819938958</v>
      </c>
      <c r="AI101" s="52">
        <v>177000</v>
      </c>
      <c r="AJ101" s="14">
        <v>9.0030518819938958</v>
      </c>
      <c r="AK101" s="54">
        <f t="shared" si="18"/>
        <v>531000</v>
      </c>
      <c r="AL101" s="13">
        <f t="shared" si="19"/>
        <v>27.009155645981686</v>
      </c>
      <c r="AM101" s="49">
        <v>132000</v>
      </c>
      <c r="AN101" s="12">
        <v>6.7141403865717191</v>
      </c>
      <c r="AO101" s="52">
        <v>132000</v>
      </c>
      <c r="AP101" s="12">
        <v>6.7141403865717191</v>
      </c>
      <c r="AQ101" s="52">
        <v>127000</v>
      </c>
      <c r="AR101" s="14">
        <v>6.4598168870803665</v>
      </c>
      <c r="AS101" s="54">
        <f t="shared" si="20"/>
        <v>391000</v>
      </c>
      <c r="AT101" s="13">
        <f t="shared" si="21"/>
        <v>19.888097660223806</v>
      </c>
      <c r="AU101" s="58">
        <f t="shared" si="22"/>
        <v>1966000</v>
      </c>
      <c r="AV101" s="13">
        <f t="shared" si="23"/>
        <v>100</v>
      </c>
    </row>
    <row r="102" spans="1:48" ht="27" customHeight="1">
      <c r="A102" s="17" t="s">
        <v>0</v>
      </c>
      <c r="B102" s="18" t="s">
        <v>0</v>
      </c>
      <c r="C102" s="18" t="s">
        <v>0</v>
      </c>
      <c r="D102" s="25" t="s">
        <v>0</v>
      </c>
      <c r="E102" s="17" t="s">
        <v>0</v>
      </c>
      <c r="F102" s="18" t="s">
        <v>0</v>
      </c>
      <c r="G102" s="18" t="s">
        <v>0</v>
      </c>
      <c r="H102" s="25" t="s">
        <v>0</v>
      </c>
      <c r="I102" s="10" t="s">
        <v>0</v>
      </c>
      <c r="J102" s="17" t="s">
        <v>53</v>
      </c>
      <c r="K102" s="25" t="s">
        <v>50</v>
      </c>
      <c r="L102" s="45">
        <v>364000</v>
      </c>
      <c r="M102" s="49">
        <v>55000</v>
      </c>
      <c r="N102" s="12">
        <v>15.109890109890109</v>
      </c>
      <c r="O102" s="52">
        <v>22000</v>
      </c>
      <c r="P102" s="12">
        <v>6.0439560439560438</v>
      </c>
      <c r="Q102" s="52">
        <v>22000</v>
      </c>
      <c r="R102" s="14">
        <v>6.0439560439560438</v>
      </c>
      <c r="S102" s="54">
        <f t="shared" si="12"/>
        <v>99000</v>
      </c>
      <c r="T102" s="13">
        <f t="shared" si="13"/>
        <v>27.197802197802197</v>
      </c>
      <c r="U102" s="49">
        <v>32000</v>
      </c>
      <c r="V102" s="12">
        <v>8.791208791208792</v>
      </c>
      <c r="W102" s="52">
        <v>32000</v>
      </c>
      <c r="X102" s="12">
        <v>8.791208791208792</v>
      </c>
      <c r="Y102" s="52">
        <v>32000</v>
      </c>
      <c r="Z102" s="14">
        <v>8.791208791208792</v>
      </c>
      <c r="AA102" s="54">
        <f t="shared" si="14"/>
        <v>96000</v>
      </c>
      <c r="AB102" s="13">
        <f t="shared" si="15"/>
        <v>26.373626373626376</v>
      </c>
      <c r="AC102" s="58">
        <f t="shared" si="16"/>
        <v>195000</v>
      </c>
      <c r="AD102" s="13">
        <f t="shared" si="17"/>
        <v>53.571428571428569</v>
      </c>
      <c r="AE102" s="49">
        <v>33000</v>
      </c>
      <c r="AF102" s="12">
        <v>9.0659340659340657</v>
      </c>
      <c r="AG102" s="52">
        <v>33000</v>
      </c>
      <c r="AH102" s="12">
        <v>9.0659340659340657</v>
      </c>
      <c r="AI102" s="52">
        <v>33000</v>
      </c>
      <c r="AJ102" s="14">
        <v>9.0659340659340657</v>
      </c>
      <c r="AK102" s="54">
        <f t="shared" si="18"/>
        <v>99000</v>
      </c>
      <c r="AL102" s="13">
        <f t="shared" si="19"/>
        <v>27.197802197802197</v>
      </c>
      <c r="AM102" s="49">
        <v>25000</v>
      </c>
      <c r="AN102" s="12">
        <v>6.8681318681318677</v>
      </c>
      <c r="AO102" s="52">
        <v>25000</v>
      </c>
      <c r="AP102" s="12">
        <v>6.8681318681318677</v>
      </c>
      <c r="AQ102" s="52">
        <v>20000</v>
      </c>
      <c r="AR102" s="14">
        <v>5.4945054945054945</v>
      </c>
      <c r="AS102" s="54">
        <f t="shared" si="20"/>
        <v>70000</v>
      </c>
      <c r="AT102" s="13">
        <f t="shared" si="21"/>
        <v>19.23076923076923</v>
      </c>
      <c r="AU102" s="58">
        <f t="shared" si="22"/>
        <v>364000</v>
      </c>
      <c r="AV102" s="13">
        <f t="shared" si="23"/>
        <v>100</v>
      </c>
    </row>
    <row r="103" spans="1:48" ht="27" customHeight="1">
      <c r="A103" s="17" t="s">
        <v>0</v>
      </c>
      <c r="B103" s="18" t="s">
        <v>0</v>
      </c>
      <c r="C103" s="18" t="s">
        <v>0</v>
      </c>
      <c r="D103" s="25" t="s">
        <v>0</v>
      </c>
      <c r="E103" s="17" t="s">
        <v>0</v>
      </c>
      <c r="F103" s="18" t="s">
        <v>0</v>
      </c>
      <c r="G103" s="18" t="s">
        <v>0</v>
      </c>
      <c r="H103" s="25" t="s">
        <v>0</v>
      </c>
      <c r="I103" s="10" t="s">
        <v>0</v>
      </c>
      <c r="J103" s="17" t="s">
        <v>54</v>
      </c>
      <c r="K103" s="25" t="s">
        <v>51</v>
      </c>
      <c r="L103" s="45">
        <v>134000</v>
      </c>
      <c r="M103" s="49">
        <v>11000</v>
      </c>
      <c r="N103" s="12">
        <v>8.2089552238805972</v>
      </c>
      <c r="O103" s="52">
        <v>11000</v>
      </c>
      <c r="P103" s="12">
        <v>8.2089552238805972</v>
      </c>
      <c r="Q103" s="52">
        <v>11000</v>
      </c>
      <c r="R103" s="14">
        <v>8.2089552238805972</v>
      </c>
      <c r="S103" s="54">
        <f t="shared" si="12"/>
        <v>33000</v>
      </c>
      <c r="T103" s="13">
        <f t="shared" si="13"/>
        <v>24.626865671641792</v>
      </c>
      <c r="U103" s="49">
        <v>14000</v>
      </c>
      <c r="V103" s="12">
        <v>10.447761194029852</v>
      </c>
      <c r="W103" s="52">
        <v>14000</v>
      </c>
      <c r="X103" s="12">
        <v>10.447761194029852</v>
      </c>
      <c r="Y103" s="52">
        <v>14000</v>
      </c>
      <c r="Z103" s="14">
        <v>10.447761194029852</v>
      </c>
      <c r="AA103" s="54">
        <f t="shared" si="14"/>
        <v>42000</v>
      </c>
      <c r="AB103" s="13">
        <f t="shared" si="15"/>
        <v>31.343283582089555</v>
      </c>
      <c r="AC103" s="58">
        <f t="shared" si="16"/>
        <v>75000</v>
      </c>
      <c r="AD103" s="13">
        <f t="shared" si="17"/>
        <v>55.97014925373135</v>
      </c>
      <c r="AE103" s="49">
        <v>13000</v>
      </c>
      <c r="AF103" s="12">
        <v>9.7014925373134329</v>
      </c>
      <c r="AG103" s="52">
        <v>13000</v>
      </c>
      <c r="AH103" s="12">
        <v>9.7014925373134329</v>
      </c>
      <c r="AI103" s="52">
        <v>13000</v>
      </c>
      <c r="AJ103" s="14">
        <v>9.7014925373134329</v>
      </c>
      <c r="AK103" s="54">
        <f t="shared" si="18"/>
        <v>39000</v>
      </c>
      <c r="AL103" s="13">
        <f t="shared" si="19"/>
        <v>29.104477611940297</v>
      </c>
      <c r="AM103" s="49">
        <v>9000</v>
      </c>
      <c r="AN103" s="12">
        <v>6.7164179104477615</v>
      </c>
      <c r="AO103" s="52">
        <v>9000</v>
      </c>
      <c r="AP103" s="12">
        <v>6.7164179104477615</v>
      </c>
      <c r="AQ103" s="52">
        <v>2000</v>
      </c>
      <c r="AR103" s="14">
        <v>1.4925373134328359</v>
      </c>
      <c r="AS103" s="54">
        <f t="shared" si="20"/>
        <v>20000</v>
      </c>
      <c r="AT103" s="13">
        <f t="shared" si="21"/>
        <v>14.925373134328359</v>
      </c>
      <c r="AU103" s="58">
        <f t="shared" si="22"/>
        <v>134000</v>
      </c>
      <c r="AV103" s="13">
        <f t="shared" si="23"/>
        <v>100.00000000000001</v>
      </c>
    </row>
    <row r="104" spans="1:48" ht="27" customHeight="1">
      <c r="A104" s="17" t="s">
        <v>0</v>
      </c>
      <c r="B104" s="18" t="s">
        <v>0</v>
      </c>
      <c r="C104" s="18" t="s">
        <v>0</v>
      </c>
      <c r="D104" s="25" t="s">
        <v>0</v>
      </c>
      <c r="E104" s="17" t="s">
        <v>0</v>
      </c>
      <c r="F104" s="18" t="s">
        <v>0</v>
      </c>
      <c r="G104" s="18" t="s">
        <v>0</v>
      </c>
      <c r="H104" s="25" t="s">
        <v>0</v>
      </c>
      <c r="I104" s="10" t="s">
        <v>0</v>
      </c>
      <c r="J104" s="17" t="s">
        <v>54</v>
      </c>
      <c r="K104" s="25" t="s">
        <v>56</v>
      </c>
      <c r="L104" s="45">
        <v>6000</v>
      </c>
      <c r="M104" s="49">
        <v>1000</v>
      </c>
      <c r="N104" s="12">
        <v>16.666666666666668</v>
      </c>
      <c r="O104" s="52">
        <v>1000</v>
      </c>
      <c r="P104" s="12">
        <v>16.666666666666668</v>
      </c>
      <c r="Q104" s="52">
        <v>1000</v>
      </c>
      <c r="R104" s="14">
        <v>16.666666666666668</v>
      </c>
      <c r="S104" s="54">
        <f t="shared" si="12"/>
        <v>3000</v>
      </c>
      <c r="T104" s="13">
        <f t="shared" si="13"/>
        <v>50</v>
      </c>
      <c r="U104" s="49">
        <v>1000</v>
      </c>
      <c r="V104" s="12">
        <v>16.666666666666668</v>
      </c>
      <c r="W104" s="52">
        <v>1000</v>
      </c>
      <c r="X104" s="12">
        <v>16.666666666666668</v>
      </c>
      <c r="Y104" s="52">
        <v>1000</v>
      </c>
      <c r="Z104" s="14">
        <v>16.666666666666668</v>
      </c>
      <c r="AA104" s="54">
        <f t="shared" si="14"/>
        <v>3000</v>
      </c>
      <c r="AB104" s="13">
        <f t="shared" si="15"/>
        <v>50</v>
      </c>
      <c r="AC104" s="58">
        <f t="shared" si="16"/>
        <v>6000</v>
      </c>
      <c r="AD104" s="13">
        <f t="shared" si="17"/>
        <v>100</v>
      </c>
      <c r="AE104" s="49">
        <v>0</v>
      </c>
      <c r="AF104" s="12">
        <v>0</v>
      </c>
      <c r="AG104" s="52">
        <v>0</v>
      </c>
      <c r="AH104" s="12">
        <v>0</v>
      </c>
      <c r="AI104" s="52">
        <v>0</v>
      </c>
      <c r="AJ104" s="14">
        <v>0</v>
      </c>
      <c r="AK104" s="54">
        <f t="shared" si="18"/>
        <v>0</v>
      </c>
      <c r="AL104" s="13">
        <f t="shared" si="19"/>
        <v>0</v>
      </c>
      <c r="AM104" s="49">
        <v>0</v>
      </c>
      <c r="AN104" s="12">
        <v>0</v>
      </c>
      <c r="AO104" s="52">
        <v>0</v>
      </c>
      <c r="AP104" s="12">
        <v>0</v>
      </c>
      <c r="AQ104" s="52">
        <v>0</v>
      </c>
      <c r="AR104" s="14">
        <v>0</v>
      </c>
      <c r="AS104" s="54">
        <f t="shared" si="20"/>
        <v>0</v>
      </c>
      <c r="AT104" s="13">
        <f t="shared" si="21"/>
        <v>0</v>
      </c>
      <c r="AU104" s="58">
        <f t="shared" si="22"/>
        <v>6000</v>
      </c>
      <c r="AV104" s="13">
        <f t="shared" si="23"/>
        <v>100</v>
      </c>
    </row>
    <row r="105" spans="1:48" ht="27" customHeight="1">
      <c r="A105" s="17" t="s">
        <v>44</v>
      </c>
      <c r="B105" s="18" t="s">
        <v>45</v>
      </c>
      <c r="C105" s="18" t="s">
        <v>66</v>
      </c>
      <c r="D105" s="25" t="s">
        <v>70</v>
      </c>
      <c r="E105" s="17" t="s">
        <v>48</v>
      </c>
      <c r="F105" s="18" t="s">
        <v>51</v>
      </c>
      <c r="G105" s="18" t="s">
        <v>50</v>
      </c>
      <c r="H105" s="25" t="s">
        <v>47</v>
      </c>
      <c r="I105" s="10" t="s">
        <v>51</v>
      </c>
      <c r="J105" s="17" t="s">
        <v>52</v>
      </c>
      <c r="K105" s="25" t="s">
        <v>50</v>
      </c>
      <c r="L105" s="45">
        <v>3534000</v>
      </c>
      <c r="M105" s="49">
        <v>531000</v>
      </c>
      <c r="N105" s="12">
        <v>15.025466893039049</v>
      </c>
      <c r="O105" s="52">
        <v>213000</v>
      </c>
      <c r="P105" s="12">
        <v>6.0271646859083194</v>
      </c>
      <c r="Q105" s="52">
        <v>212000</v>
      </c>
      <c r="R105" s="14">
        <v>5.9988681380871531</v>
      </c>
      <c r="S105" s="54">
        <f t="shared" si="12"/>
        <v>956000</v>
      </c>
      <c r="T105" s="13">
        <f t="shared" si="13"/>
        <v>27.051499717034524</v>
      </c>
      <c r="U105" s="49">
        <v>307000</v>
      </c>
      <c r="V105" s="12">
        <v>8.6870401810979061</v>
      </c>
      <c r="W105" s="52">
        <v>307000</v>
      </c>
      <c r="X105" s="12">
        <v>8.6870401810979061</v>
      </c>
      <c r="Y105" s="52">
        <v>307000</v>
      </c>
      <c r="Z105" s="14">
        <v>8.6870401810979061</v>
      </c>
      <c r="AA105" s="54">
        <f t="shared" si="14"/>
        <v>921000</v>
      </c>
      <c r="AB105" s="13">
        <f t="shared" si="15"/>
        <v>26.061120543293718</v>
      </c>
      <c r="AC105" s="58">
        <f t="shared" si="16"/>
        <v>1877000</v>
      </c>
      <c r="AD105" s="13">
        <f t="shared" si="17"/>
        <v>53.112620260328242</v>
      </c>
      <c r="AE105" s="49">
        <v>319000</v>
      </c>
      <c r="AF105" s="12">
        <v>9.0265987549518965</v>
      </c>
      <c r="AG105" s="52">
        <v>319000</v>
      </c>
      <c r="AH105" s="12">
        <v>9.0265987549518965</v>
      </c>
      <c r="AI105" s="52">
        <v>319000</v>
      </c>
      <c r="AJ105" s="14">
        <v>9.0265987549518965</v>
      </c>
      <c r="AK105" s="54">
        <f t="shared" si="18"/>
        <v>957000</v>
      </c>
      <c r="AL105" s="13">
        <f t="shared" si="19"/>
        <v>27.079796264855688</v>
      </c>
      <c r="AM105" s="49">
        <v>236000</v>
      </c>
      <c r="AN105" s="12">
        <v>6.677985285795133</v>
      </c>
      <c r="AO105" s="52">
        <v>236000</v>
      </c>
      <c r="AP105" s="12">
        <v>6.677985285795133</v>
      </c>
      <c r="AQ105" s="52">
        <v>228000</v>
      </c>
      <c r="AR105" s="14">
        <v>6.4516129032258061</v>
      </c>
      <c r="AS105" s="54">
        <f t="shared" si="20"/>
        <v>700000</v>
      </c>
      <c r="AT105" s="13">
        <f t="shared" si="21"/>
        <v>19.80758347481607</v>
      </c>
      <c r="AU105" s="58">
        <f t="shared" si="22"/>
        <v>3534000</v>
      </c>
      <c r="AV105" s="13">
        <f t="shared" si="23"/>
        <v>100</v>
      </c>
    </row>
    <row r="106" spans="1:48" ht="27" customHeight="1">
      <c r="A106" s="17" t="s">
        <v>0</v>
      </c>
      <c r="B106" s="18" t="s">
        <v>0</v>
      </c>
      <c r="C106" s="18" t="s">
        <v>0</v>
      </c>
      <c r="D106" s="25" t="s">
        <v>0</v>
      </c>
      <c r="E106" s="17" t="s">
        <v>0</v>
      </c>
      <c r="F106" s="18" t="s">
        <v>0</v>
      </c>
      <c r="G106" s="18" t="s">
        <v>0</v>
      </c>
      <c r="H106" s="25" t="s">
        <v>0</v>
      </c>
      <c r="I106" s="10" t="s">
        <v>0</v>
      </c>
      <c r="J106" s="17" t="s">
        <v>52</v>
      </c>
      <c r="K106" s="25" t="s">
        <v>51</v>
      </c>
      <c r="L106" s="45">
        <v>744000</v>
      </c>
      <c r="M106" s="49">
        <v>112000</v>
      </c>
      <c r="N106" s="12">
        <v>15.053763440860216</v>
      </c>
      <c r="O106" s="52">
        <v>45000</v>
      </c>
      <c r="P106" s="12">
        <v>6.0483870967741939</v>
      </c>
      <c r="Q106" s="52">
        <v>45000</v>
      </c>
      <c r="R106" s="14">
        <v>6.0483870967741939</v>
      </c>
      <c r="S106" s="54">
        <f t="shared" si="12"/>
        <v>202000</v>
      </c>
      <c r="T106" s="13">
        <f t="shared" si="13"/>
        <v>27.1505376344086</v>
      </c>
      <c r="U106" s="49">
        <v>65000</v>
      </c>
      <c r="V106" s="12">
        <v>8.736559139784946</v>
      </c>
      <c r="W106" s="52">
        <v>65000</v>
      </c>
      <c r="X106" s="12">
        <v>8.736559139784946</v>
      </c>
      <c r="Y106" s="52">
        <v>65000</v>
      </c>
      <c r="Z106" s="14">
        <v>8.736559139784946</v>
      </c>
      <c r="AA106" s="54">
        <f t="shared" si="14"/>
        <v>195000</v>
      </c>
      <c r="AB106" s="13">
        <f t="shared" si="15"/>
        <v>26.20967741935484</v>
      </c>
      <c r="AC106" s="58">
        <f t="shared" si="16"/>
        <v>397000</v>
      </c>
      <c r="AD106" s="13">
        <f t="shared" si="17"/>
        <v>53.36021505376344</v>
      </c>
      <c r="AE106" s="49">
        <v>67000</v>
      </c>
      <c r="AF106" s="12">
        <v>9.0053763440860219</v>
      </c>
      <c r="AG106" s="52">
        <v>67000</v>
      </c>
      <c r="AH106" s="12">
        <v>9.0053763440860219</v>
      </c>
      <c r="AI106" s="52">
        <v>67000</v>
      </c>
      <c r="AJ106" s="14">
        <v>9.0053763440860219</v>
      </c>
      <c r="AK106" s="54">
        <f t="shared" si="18"/>
        <v>201000</v>
      </c>
      <c r="AL106" s="13">
        <f t="shared" si="19"/>
        <v>27.016129032258064</v>
      </c>
      <c r="AM106" s="49">
        <v>50000</v>
      </c>
      <c r="AN106" s="12">
        <v>6.720430107526882</v>
      </c>
      <c r="AO106" s="52">
        <v>50000</v>
      </c>
      <c r="AP106" s="12">
        <v>6.720430107526882</v>
      </c>
      <c r="AQ106" s="52">
        <v>46000</v>
      </c>
      <c r="AR106" s="14">
        <v>6.182795698924731</v>
      </c>
      <c r="AS106" s="54">
        <f t="shared" si="20"/>
        <v>146000</v>
      </c>
      <c r="AT106" s="13">
        <f t="shared" si="21"/>
        <v>19.623655913978496</v>
      </c>
      <c r="AU106" s="58">
        <f t="shared" si="22"/>
        <v>744000</v>
      </c>
      <c r="AV106" s="13">
        <f t="shared" si="23"/>
        <v>100</v>
      </c>
    </row>
    <row r="107" spans="1:48" ht="27" customHeight="1">
      <c r="A107" s="17" t="s">
        <v>0</v>
      </c>
      <c r="B107" s="18" t="s">
        <v>0</v>
      </c>
      <c r="C107" s="18" t="s">
        <v>0</v>
      </c>
      <c r="D107" s="25" t="s">
        <v>0</v>
      </c>
      <c r="E107" s="17" t="s">
        <v>0</v>
      </c>
      <c r="F107" s="18" t="s">
        <v>0</v>
      </c>
      <c r="G107" s="18" t="s">
        <v>0</v>
      </c>
      <c r="H107" s="25" t="s">
        <v>0</v>
      </c>
      <c r="I107" s="10" t="s">
        <v>0</v>
      </c>
      <c r="J107" s="17" t="s">
        <v>53</v>
      </c>
      <c r="K107" s="25" t="s">
        <v>50</v>
      </c>
      <c r="L107" s="45">
        <v>644000</v>
      </c>
      <c r="M107" s="49">
        <v>97000</v>
      </c>
      <c r="N107" s="12">
        <v>15.062111801242237</v>
      </c>
      <c r="O107" s="52">
        <v>39000</v>
      </c>
      <c r="P107" s="12">
        <v>6.0559006211180124</v>
      </c>
      <c r="Q107" s="52">
        <v>39000</v>
      </c>
      <c r="R107" s="14">
        <v>6.0559006211180124</v>
      </c>
      <c r="S107" s="54">
        <f t="shared" si="12"/>
        <v>175000</v>
      </c>
      <c r="T107" s="13">
        <f t="shared" si="13"/>
        <v>27.173913043478262</v>
      </c>
      <c r="U107" s="49">
        <v>56000</v>
      </c>
      <c r="V107" s="12">
        <v>8.695652173913043</v>
      </c>
      <c r="W107" s="52">
        <v>56000</v>
      </c>
      <c r="X107" s="12">
        <v>8.695652173913043</v>
      </c>
      <c r="Y107" s="52">
        <v>56000</v>
      </c>
      <c r="Z107" s="14">
        <v>8.695652173913043</v>
      </c>
      <c r="AA107" s="54">
        <f t="shared" si="14"/>
        <v>168000</v>
      </c>
      <c r="AB107" s="13">
        <f t="shared" si="15"/>
        <v>26.086956521739129</v>
      </c>
      <c r="AC107" s="58">
        <f t="shared" si="16"/>
        <v>343000</v>
      </c>
      <c r="AD107" s="13">
        <f t="shared" si="17"/>
        <v>53.260869565217391</v>
      </c>
      <c r="AE107" s="49">
        <v>58000</v>
      </c>
      <c r="AF107" s="12">
        <v>9.0062111801242235</v>
      </c>
      <c r="AG107" s="52">
        <v>58000</v>
      </c>
      <c r="AH107" s="12">
        <v>9.0062111801242235</v>
      </c>
      <c r="AI107" s="52">
        <v>58000</v>
      </c>
      <c r="AJ107" s="14">
        <v>9.0062111801242235</v>
      </c>
      <c r="AK107" s="54">
        <f t="shared" si="18"/>
        <v>174000</v>
      </c>
      <c r="AL107" s="13">
        <f t="shared" si="19"/>
        <v>27.018633540372669</v>
      </c>
      <c r="AM107" s="49">
        <v>43000</v>
      </c>
      <c r="AN107" s="12">
        <v>6.6770186335403725</v>
      </c>
      <c r="AO107" s="52">
        <v>43000</v>
      </c>
      <c r="AP107" s="12">
        <v>6.6770186335403725</v>
      </c>
      <c r="AQ107" s="52">
        <v>41000</v>
      </c>
      <c r="AR107" s="14">
        <v>6.3664596273291929</v>
      </c>
      <c r="AS107" s="54">
        <f t="shared" si="20"/>
        <v>127000</v>
      </c>
      <c r="AT107" s="13">
        <f t="shared" si="21"/>
        <v>19.720496894409937</v>
      </c>
      <c r="AU107" s="58">
        <f t="shared" si="22"/>
        <v>644000</v>
      </c>
      <c r="AV107" s="13">
        <f t="shared" si="23"/>
        <v>100</v>
      </c>
    </row>
    <row r="108" spans="1:48" ht="27" customHeight="1">
      <c r="A108" s="17" t="s">
        <v>0</v>
      </c>
      <c r="B108" s="18" t="s">
        <v>0</v>
      </c>
      <c r="C108" s="18" t="s">
        <v>0</v>
      </c>
      <c r="D108" s="25" t="s">
        <v>0</v>
      </c>
      <c r="E108" s="17" t="s">
        <v>0</v>
      </c>
      <c r="F108" s="18" t="s">
        <v>0</v>
      </c>
      <c r="G108" s="18" t="s">
        <v>0</v>
      </c>
      <c r="H108" s="25" t="s">
        <v>0</v>
      </c>
      <c r="I108" s="10" t="s">
        <v>0</v>
      </c>
      <c r="J108" s="17" t="s">
        <v>54</v>
      </c>
      <c r="K108" s="25" t="s">
        <v>51</v>
      </c>
      <c r="L108" s="45">
        <v>787000</v>
      </c>
      <c r="M108" s="49">
        <v>63000</v>
      </c>
      <c r="N108" s="12">
        <v>8.0050825921219815</v>
      </c>
      <c r="O108" s="52">
        <v>63000</v>
      </c>
      <c r="P108" s="12">
        <v>8.0050825921219815</v>
      </c>
      <c r="Q108" s="52">
        <v>63000</v>
      </c>
      <c r="R108" s="14">
        <v>8.0050825921219815</v>
      </c>
      <c r="S108" s="54">
        <f t="shared" si="12"/>
        <v>189000</v>
      </c>
      <c r="T108" s="13">
        <f t="shared" si="13"/>
        <v>24.015247776365946</v>
      </c>
      <c r="U108" s="49">
        <v>79000</v>
      </c>
      <c r="V108" s="12">
        <v>10.038119440914867</v>
      </c>
      <c r="W108" s="52">
        <v>79000</v>
      </c>
      <c r="X108" s="12">
        <v>10.038119440914867</v>
      </c>
      <c r="Y108" s="52">
        <v>79000</v>
      </c>
      <c r="Z108" s="14">
        <v>10.038119440914867</v>
      </c>
      <c r="AA108" s="54">
        <f t="shared" si="14"/>
        <v>237000</v>
      </c>
      <c r="AB108" s="13">
        <f t="shared" si="15"/>
        <v>30.1143583227446</v>
      </c>
      <c r="AC108" s="58">
        <f t="shared" si="16"/>
        <v>426000</v>
      </c>
      <c r="AD108" s="13">
        <f t="shared" si="17"/>
        <v>54.129606099110546</v>
      </c>
      <c r="AE108" s="49">
        <v>74000</v>
      </c>
      <c r="AF108" s="12">
        <v>9.4027954256670903</v>
      </c>
      <c r="AG108" s="52">
        <v>74000</v>
      </c>
      <c r="AH108" s="12">
        <v>9.4027954256670903</v>
      </c>
      <c r="AI108" s="52">
        <v>74000</v>
      </c>
      <c r="AJ108" s="14">
        <v>9.4027954256670903</v>
      </c>
      <c r="AK108" s="54">
        <f t="shared" si="18"/>
        <v>222000</v>
      </c>
      <c r="AL108" s="13">
        <f t="shared" si="19"/>
        <v>28.208386277001271</v>
      </c>
      <c r="AM108" s="49">
        <v>48000</v>
      </c>
      <c r="AN108" s="12">
        <v>6.099110546378653</v>
      </c>
      <c r="AO108" s="52">
        <v>48000</v>
      </c>
      <c r="AP108" s="12">
        <v>6.099110546378653</v>
      </c>
      <c r="AQ108" s="52">
        <v>43000</v>
      </c>
      <c r="AR108" s="14">
        <v>5.4637865311308769</v>
      </c>
      <c r="AS108" s="54">
        <f t="shared" si="20"/>
        <v>139000</v>
      </c>
      <c r="AT108" s="13">
        <f t="shared" si="21"/>
        <v>17.662007623888183</v>
      </c>
      <c r="AU108" s="58">
        <f t="shared" si="22"/>
        <v>787000</v>
      </c>
      <c r="AV108" s="13">
        <f t="shared" si="23"/>
        <v>100</v>
      </c>
    </row>
    <row r="109" spans="1:48" ht="27" customHeight="1">
      <c r="A109" s="17" t="s">
        <v>0</v>
      </c>
      <c r="B109" s="18" t="s">
        <v>0</v>
      </c>
      <c r="C109" s="18" t="s">
        <v>0</v>
      </c>
      <c r="D109" s="25" t="s">
        <v>0</v>
      </c>
      <c r="E109" s="17" t="s">
        <v>0</v>
      </c>
      <c r="F109" s="18" t="s">
        <v>0</v>
      </c>
      <c r="G109" s="18" t="s">
        <v>0</v>
      </c>
      <c r="H109" s="25" t="s">
        <v>0</v>
      </c>
      <c r="I109" s="10" t="s">
        <v>0</v>
      </c>
      <c r="J109" s="17" t="s">
        <v>54</v>
      </c>
      <c r="K109" s="25" t="s">
        <v>55</v>
      </c>
      <c r="L109" s="45">
        <v>6000</v>
      </c>
      <c r="M109" s="49">
        <v>1000</v>
      </c>
      <c r="N109" s="12">
        <v>16.666666666666668</v>
      </c>
      <c r="O109" s="52">
        <v>1000</v>
      </c>
      <c r="P109" s="12">
        <v>16.666666666666668</v>
      </c>
      <c r="Q109" s="52">
        <v>1000</v>
      </c>
      <c r="R109" s="14">
        <v>16.666666666666668</v>
      </c>
      <c r="S109" s="54">
        <f t="shared" si="12"/>
        <v>3000</v>
      </c>
      <c r="T109" s="13">
        <f t="shared" si="13"/>
        <v>50</v>
      </c>
      <c r="U109" s="49">
        <v>1000</v>
      </c>
      <c r="V109" s="12">
        <v>16.666666666666668</v>
      </c>
      <c r="W109" s="52">
        <v>1000</v>
      </c>
      <c r="X109" s="12">
        <v>16.666666666666668</v>
      </c>
      <c r="Y109" s="52">
        <v>1000</v>
      </c>
      <c r="Z109" s="14">
        <v>16.666666666666668</v>
      </c>
      <c r="AA109" s="54">
        <f t="shared" si="14"/>
        <v>3000</v>
      </c>
      <c r="AB109" s="13">
        <f t="shared" si="15"/>
        <v>50</v>
      </c>
      <c r="AC109" s="58">
        <f t="shared" si="16"/>
        <v>6000</v>
      </c>
      <c r="AD109" s="13">
        <f t="shared" si="17"/>
        <v>100</v>
      </c>
      <c r="AE109" s="49">
        <v>0</v>
      </c>
      <c r="AF109" s="12">
        <v>0</v>
      </c>
      <c r="AG109" s="52">
        <v>0</v>
      </c>
      <c r="AH109" s="12">
        <v>0</v>
      </c>
      <c r="AI109" s="52">
        <v>0</v>
      </c>
      <c r="AJ109" s="14">
        <v>0</v>
      </c>
      <c r="AK109" s="54">
        <f t="shared" si="18"/>
        <v>0</v>
      </c>
      <c r="AL109" s="13">
        <f t="shared" si="19"/>
        <v>0</v>
      </c>
      <c r="AM109" s="49">
        <v>0</v>
      </c>
      <c r="AN109" s="12">
        <v>0</v>
      </c>
      <c r="AO109" s="52">
        <v>0</v>
      </c>
      <c r="AP109" s="12">
        <v>0</v>
      </c>
      <c r="AQ109" s="52">
        <v>0</v>
      </c>
      <c r="AR109" s="14">
        <v>0</v>
      </c>
      <c r="AS109" s="54">
        <f t="shared" si="20"/>
        <v>0</v>
      </c>
      <c r="AT109" s="13">
        <f t="shared" si="21"/>
        <v>0</v>
      </c>
      <c r="AU109" s="58">
        <f t="shared" si="22"/>
        <v>6000</v>
      </c>
      <c r="AV109" s="13">
        <f t="shared" si="23"/>
        <v>100</v>
      </c>
    </row>
    <row r="110" spans="1:48" ht="27" customHeight="1">
      <c r="A110" s="17" t="s">
        <v>0</v>
      </c>
      <c r="B110" s="18" t="s">
        <v>0</v>
      </c>
      <c r="C110" s="18" t="s">
        <v>0</v>
      </c>
      <c r="D110" s="25" t="s">
        <v>0</v>
      </c>
      <c r="E110" s="17" t="s">
        <v>0</v>
      </c>
      <c r="F110" s="18" t="s">
        <v>0</v>
      </c>
      <c r="G110" s="18" t="s">
        <v>0</v>
      </c>
      <c r="H110" s="25" t="s">
        <v>0</v>
      </c>
      <c r="I110" s="10" t="s">
        <v>0</v>
      </c>
      <c r="J110" s="17" t="s">
        <v>54</v>
      </c>
      <c r="K110" s="25" t="s">
        <v>56</v>
      </c>
      <c r="L110" s="45">
        <v>8000</v>
      </c>
      <c r="M110" s="49">
        <v>1000</v>
      </c>
      <c r="N110" s="12">
        <v>12.5</v>
      </c>
      <c r="O110" s="52">
        <v>1000</v>
      </c>
      <c r="P110" s="12">
        <v>12.5</v>
      </c>
      <c r="Q110" s="52">
        <v>1000</v>
      </c>
      <c r="R110" s="14">
        <v>12.5</v>
      </c>
      <c r="S110" s="54">
        <f t="shared" si="12"/>
        <v>3000</v>
      </c>
      <c r="T110" s="13">
        <f t="shared" si="13"/>
        <v>37.5</v>
      </c>
      <c r="U110" s="49">
        <v>1000</v>
      </c>
      <c r="V110" s="12">
        <v>12.5</v>
      </c>
      <c r="W110" s="52">
        <v>1000</v>
      </c>
      <c r="X110" s="12">
        <v>12.5</v>
      </c>
      <c r="Y110" s="52">
        <v>1000</v>
      </c>
      <c r="Z110" s="14">
        <v>12.5</v>
      </c>
      <c r="AA110" s="54">
        <f t="shared" si="14"/>
        <v>3000</v>
      </c>
      <c r="AB110" s="13">
        <f t="shared" si="15"/>
        <v>37.5</v>
      </c>
      <c r="AC110" s="58">
        <f t="shared" si="16"/>
        <v>6000</v>
      </c>
      <c r="AD110" s="13">
        <f t="shared" si="17"/>
        <v>75</v>
      </c>
      <c r="AE110" s="49">
        <v>1000</v>
      </c>
      <c r="AF110" s="12">
        <v>12.5</v>
      </c>
      <c r="AG110" s="52">
        <v>1000</v>
      </c>
      <c r="AH110" s="12">
        <v>12.5</v>
      </c>
      <c r="AI110" s="52">
        <v>0</v>
      </c>
      <c r="AJ110" s="14">
        <v>0</v>
      </c>
      <c r="AK110" s="54">
        <f t="shared" si="18"/>
        <v>2000</v>
      </c>
      <c r="AL110" s="13">
        <f t="shared" si="19"/>
        <v>25</v>
      </c>
      <c r="AM110" s="49">
        <v>0</v>
      </c>
      <c r="AN110" s="12">
        <v>0</v>
      </c>
      <c r="AO110" s="52">
        <v>0</v>
      </c>
      <c r="AP110" s="12">
        <v>0</v>
      </c>
      <c r="AQ110" s="52">
        <v>0</v>
      </c>
      <c r="AR110" s="14">
        <v>0</v>
      </c>
      <c r="AS110" s="54">
        <f t="shared" si="20"/>
        <v>0</v>
      </c>
      <c r="AT110" s="13">
        <f t="shared" si="21"/>
        <v>0</v>
      </c>
      <c r="AU110" s="58">
        <f t="shared" si="22"/>
        <v>8000</v>
      </c>
      <c r="AV110" s="13">
        <f t="shared" si="23"/>
        <v>100</v>
      </c>
    </row>
    <row r="111" spans="1:48" ht="27" customHeight="1">
      <c r="A111" s="17" t="s">
        <v>0</v>
      </c>
      <c r="B111" s="18" t="s">
        <v>0</v>
      </c>
      <c r="C111" s="18" t="s">
        <v>0</v>
      </c>
      <c r="D111" s="25" t="s">
        <v>0</v>
      </c>
      <c r="E111" s="17" t="s">
        <v>0</v>
      </c>
      <c r="F111" s="18" t="s">
        <v>0</v>
      </c>
      <c r="G111" s="18" t="s">
        <v>0</v>
      </c>
      <c r="H111" s="25" t="s">
        <v>0</v>
      </c>
      <c r="I111" s="10" t="s">
        <v>0</v>
      </c>
      <c r="J111" s="17" t="s">
        <v>54</v>
      </c>
      <c r="K111" s="25" t="s">
        <v>57</v>
      </c>
      <c r="L111" s="45">
        <v>24000</v>
      </c>
      <c r="M111" s="49">
        <v>2000</v>
      </c>
      <c r="N111" s="12">
        <v>8.3333333333333339</v>
      </c>
      <c r="O111" s="52">
        <v>2000</v>
      </c>
      <c r="P111" s="12">
        <v>8.3333333333333339</v>
      </c>
      <c r="Q111" s="52">
        <v>2000</v>
      </c>
      <c r="R111" s="14">
        <v>8.3333333333333339</v>
      </c>
      <c r="S111" s="54">
        <f t="shared" si="12"/>
        <v>6000</v>
      </c>
      <c r="T111" s="13">
        <f t="shared" si="13"/>
        <v>25</v>
      </c>
      <c r="U111" s="49">
        <v>3000</v>
      </c>
      <c r="V111" s="12">
        <v>12.5</v>
      </c>
      <c r="W111" s="52">
        <v>3000</v>
      </c>
      <c r="X111" s="12">
        <v>12.5</v>
      </c>
      <c r="Y111" s="52">
        <v>3000</v>
      </c>
      <c r="Z111" s="14">
        <v>12.5</v>
      </c>
      <c r="AA111" s="54">
        <f t="shared" si="14"/>
        <v>9000</v>
      </c>
      <c r="AB111" s="13">
        <f t="shared" si="15"/>
        <v>37.5</v>
      </c>
      <c r="AC111" s="58">
        <f t="shared" si="16"/>
        <v>15000</v>
      </c>
      <c r="AD111" s="13">
        <f t="shared" si="17"/>
        <v>62.5</v>
      </c>
      <c r="AE111" s="49">
        <v>3000</v>
      </c>
      <c r="AF111" s="12">
        <v>12.5</v>
      </c>
      <c r="AG111" s="52">
        <v>3000</v>
      </c>
      <c r="AH111" s="12">
        <v>12.5</v>
      </c>
      <c r="AI111" s="52">
        <v>3000</v>
      </c>
      <c r="AJ111" s="14">
        <v>12.5</v>
      </c>
      <c r="AK111" s="54">
        <f t="shared" si="18"/>
        <v>9000</v>
      </c>
      <c r="AL111" s="13">
        <f t="shared" si="19"/>
        <v>37.5</v>
      </c>
      <c r="AM111" s="49">
        <v>0</v>
      </c>
      <c r="AN111" s="12">
        <v>0</v>
      </c>
      <c r="AO111" s="52">
        <v>0</v>
      </c>
      <c r="AP111" s="12">
        <v>0</v>
      </c>
      <c r="AQ111" s="52">
        <v>0</v>
      </c>
      <c r="AR111" s="14">
        <v>0</v>
      </c>
      <c r="AS111" s="54">
        <f t="shared" si="20"/>
        <v>0</v>
      </c>
      <c r="AT111" s="13">
        <f t="shared" si="21"/>
        <v>0</v>
      </c>
      <c r="AU111" s="58">
        <f t="shared" si="22"/>
        <v>24000</v>
      </c>
      <c r="AV111" s="13">
        <f t="shared" si="23"/>
        <v>100</v>
      </c>
    </row>
    <row r="112" spans="1:48" ht="27" customHeight="1">
      <c r="A112" s="17" t="s">
        <v>0</v>
      </c>
      <c r="B112" s="18" t="s">
        <v>0</v>
      </c>
      <c r="C112" s="18" t="s">
        <v>0</v>
      </c>
      <c r="D112" s="25" t="s">
        <v>0</v>
      </c>
      <c r="E112" s="17" t="s">
        <v>0</v>
      </c>
      <c r="F112" s="18" t="s">
        <v>0</v>
      </c>
      <c r="G112" s="18" t="s">
        <v>0</v>
      </c>
      <c r="H112" s="25" t="s">
        <v>0</v>
      </c>
      <c r="I112" s="10" t="s">
        <v>0</v>
      </c>
      <c r="J112" s="17" t="s">
        <v>54</v>
      </c>
      <c r="K112" s="25" t="s">
        <v>68</v>
      </c>
      <c r="L112" s="45">
        <v>24000</v>
      </c>
      <c r="M112" s="49">
        <v>2000</v>
      </c>
      <c r="N112" s="12">
        <v>8.3333333333333339</v>
      </c>
      <c r="O112" s="52">
        <v>2000</v>
      </c>
      <c r="P112" s="12">
        <v>8.3333333333333339</v>
      </c>
      <c r="Q112" s="52">
        <v>2000</v>
      </c>
      <c r="R112" s="14">
        <v>8.3333333333333339</v>
      </c>
      <c r="S112" s="54">
        <f t="shared" si="12"/>
        <v>6000</v>
      </c>
      <c r="T112" s="13">
        <f t="shared" si="13"/>
        <v>25</v>
      </c>
      <c r="U112" s="49">
        <v>3000</v>
      </c>
      <c r="V112" s="12">
        <v>12.5</v>
      </c>
      <c r="W112" s="52">
        <v>3000</v>
      </c>
      <c r="X112" s="12">
        <v>12.5</v>
      </c>
      <c r="Y112" s="52">
        <v>3000</v>
      </c>
      <c r="Z112" s="14">
        <v>12.5</v>
      </c>
      <c r="AA112" s="54">
        <f t="shared" si="14"/>
        <v>9000</v>
      </c>
      <c r="AB112" s="13">
        <f t="shared" si="15"/>
        <v>37.5</v>
      </c>
      <c r="AC112" s="58">
        <f t="shared" si="16"/>
        <v>15000</v>
      </c>
      <c r="AD112" s="13">
        <f t="shared" si="17"/>
        <v>62.5</v>
      </c>
      <c r="AE112" s="49">
        <v>3000</v>
      </c>
      <c r="AF112" s="12">
        <v>12.5</v>
      </c>
      <c r="AG112" s="52">
        <v>3000</v>
      </c>
      <c r="AH112" s="12">
        <v>12.5</v>
      </c>
      <c r="AI112" s="52">
        <v>3000</v>
      </c>
      <c r="AJ112" s="14">
        <v>12.5</v>
      </c>
      <c r="AK112" s="54">
        <f t="shared" si="18"/>
        <v>9000</v>
      </c>
      <c r="AL112" s="13">
        <f t="shared" si="19"/>
        <v>37.5</v>
      </c>
      <c r="AM112" s="49">
        <v>0</v>
      </c>
      <c r="AN112" s="12">
        <v>0</v>
      </c>
      <c r="AO112" s="52">
        <v>0</v>
      </c>
      <c r="AP112" s="12">
        <v>0</v>
      </c>
      <c r="AQ112" s="52">
        <v>0</v>
      </c>
      <c r="AR112" s="14">
        <v>0</v>
      </c>
      <c r="AS112" s="54">
        <f t="shared" si="20"/>
        <v>0</v>
      </c>
      <c r="AT112" s="13">
        <f t="shared" si="21"/>
        <v>0</v>
      </c>
      <c r="AU112" s="58">
        <f t="shared" si="22"/>
        <v>24000</v>
      </c>
      <c r="AV112" s="13">
        <f t="shared" si="23"/>
        <v>100</v>
      </c>
    </row>
    <row r="113" spans="1:48" ht="27" customHeight="1">
      <c r="A113" s="17" t="s">
        <v>44</v>
      </c>
      <c r="B113" s="18" t="s">
        <v>45</v>
      </c>
      <c r="C113" s="18" t="s">
        <v>48</v>
      </c>
      <c r="D113" s="25" t="s">
        <v>52</v>
      </c>
      <c r="E113" s="17" t="s">
        <v>48</v>
      </c>
      <c r="F113" s="18" t="s">
        <v>68</v>
      </c>
      <c r="G113" s="18" t="s">
        <v>68</v>
      </c>
      <c r="H113" s="25" t="s">
        <v>47</v>
      </c>
      <c r="I113" s="10" t="s">
        <v>51</v>
      </c>
      <c r="J113" s="17" t="s">
        <v>54</v>
      </c>
      <c r="K113" s="25" t="s">
        <v>51</v>
      </c>
      <c r="L113" s="45">
        <v>4000</v>
      </c>
      <c r="M113" s="49">
        <v>500</v>
      </c>
      <c r="N113" s="12">
        <v>12.5</v>
      </c>
      <c r="O113" s="52">
        <v>500</v>
      </c>
      <c r="P113" s="12">
        <v>12.5</v>
      </c>
      <c r="Q113" s="52">
        <v>500</v>
      </c>
      <c r="R113" s="14">
        <v>12.5</v>
      </c>
      <c r="S113" s="54">
        <f t="shared" si="12"/>
        <v>1500</v>
      </c>
      <c r="T113" s="13">
        <f t="shared" si="13"/>
        <v>37.5</v>
      </c>
      <c r="U113" s="49">
        <v>500</v>
      </c>
      <c r="V113" s="12">
        <v>12.5</v>
      </c>
      <c r="W113" s="52">
        <v>1000</v>
      </c>
      <c r="X113" s="12">
        <v>25</v>
      </c>
      <c r="Y113" s="52">
        <v>1000</v>
      </c>
      <c r="Z113" s="14">
        <v>25</v>
      </c>
      <c r="AA113" s="54">
        <f t="shared" si="14"/>
        <v>2500</v>
      </c>
      <c r="AB113" s="13">
        <f t="shared" si="15"/>
        <v>62.5</v>
      </c>
      <c r="AC113" s="58">
        <f t="shared" si="16"/>
        <v>4000</v>
      </c>
      <c r="AD113" s="13">
        <f t="shared" si="17"/>
        <v>100</v>
      </c>
      <c r="AE113" s="49">
        <v>0</v>
      </c>
      <c r="AF113" s="12">
        <v>0</v>
      </c>
      <c r="AG113" s="52">
        <v>0</v>
      </c>
      <c r="AH113" s="12">
        <v>0</v>
      </c>
      <c r="AI113" s="52">
        <v>0</v>
      </c>
      <c r="AJ113" s="14">
        <v>0</v>
      </c>
      <c r="AK113" s="54">
        <f t="shared" si="18"/>
        <v>0</v>
      </c>
      <c r="AL113" s="13">
        <f t="shared" si="19"/>
        <v>0</v>
      </c>
      <c r="AM113" s="49">
        <v>0</v>
      </c>
      <c r="AN113" s="12">
        <v>0</v>
      </c>
      <c r="AO113" s="52">
        <v>0</v>
      </c>
      <c r="AP113" s="12">
        <v>0</v>
      </c>
      <c r="AQ113" s="52">
        <v>0</v>
      </c>
      <c r="AR113" s="14">
        <v>0</v>
      </c>
      <c r="AS113" s="54">
        <f t="shared" si="20"/>
        <v>0</v>
      </c>
      <c r="AT113" s="13">
        <f t="shared" si="21"/>
        <v>0</v>
      </c>
      <c r="AU113" s="58">
        <f t="shared" si="22"/>
        <v>4000</v>
      </c>
      <c r="AV113" s="13">
        <f t="shared" si="23"/>
        <v>100</v>
      </c>
    </row>
    <row r="114" spans="1:48" ht="27" customHeight="1">
      <c r="A114" s="17" t="s">
        <v>0</v>
      </c>
      <c r="B114" s="18" t="s">
        <v>0</v>
      </c>
      <c r="C114" s="18" t="s">
        <v>0</v>
      </c>
      <c r="D114" s="25" t="s">
        <v>0</v>
      </c>
      <c r="E114" s="17" t="s">
        <v>0</v>
      </c>
      <c r="F114" s="18" t="s">
        <v>0</v>
      </c>
      <c r="G114" s="18" t="s">
        <v>0</v>
      </c>
      <c r="H114" s="25" t="s">
        <v>0</v>
      </c>
      <c r="I114" s="10" t="s">
        <v>0</v>
      </c>
      <c r="J114" s="17" t="s">
        <v>54</v>
      </c>
      <c r="K114" s="25" t="s">
        <v>55</v>
      </c>
      <c r="L114" s="45">
        <v>2000</v>
      </c>
      <c r="M114" s="49">
        <v>1000</v>
      </c>
      <c r="N114" s="12">
        <v>50</v>
      </c>
      <c r="O114" s="52">
        <v>1000</v>
      </c>
      <c r="P114" s="12">
        <v>50</v>
      </c>
      <c r="Q114" s="52">
        <v>0</v>
      </c>
      <c r="R114" s="14">
        <v>0</v>
      </c>
      <c r="S114" s="54">
        <f t="shared" si="12"/>
        <v>2000</v>
      </c>
      <c r="T114" s="13">
        <f t="shared" si="13"/>
        <v>100</v>
      </c>
      <c r="U114" s="49">
        <v>0</v>
      </c>
      <c r="V114" s="12">
        <v>0</v>
      </c>
      <c r="W114" s="52">
        <v>0</v>
      </c>
      <c r="X114" s="12">
        <v>0</v>
      </c>
      <c r="Y114" s="52">
        <v>0</v>
      </c>
      <c r="Z114" s="14">
        <v>0</v>
      </c>
      <c r="AA114" s="54">
        <f t="shared" si="14"/>
        <v>0</v>
      </c>
      <c r="AB114" s="13">
        <f t="shared" si="15"/>
        <v>0</v>
      </c>
      <c r="AC114" s="58">
        <f t="shared" si="16"/>
        <v>2000</v>
      </c>
      <c r="AD114" s="13">
        <f t="shared" si="17"/>
        <v>100</v>
      </c>
      <c r="AE114" s="49">
        <v>0</v>
      </c>
      <c r="AF114" s="12">
        <v>0</v>
      </c>
      <c r="AG114" s="52">
        <v>0</v>
      </c>
      <c r="AH114" s="12">
        <v>0</v>
      </c>
      <c r="AI114" s="52">
        <v>0</v>
      </c>
      <c r="AJ114" s="14">
        <v>0</v>
      </c>
      <c r="AK114" s="54">
        <f t="shared" si="18"/>
        <v>0</v>
      </c>
      <c r="AL114" s="13">
        <f t="shared" si="19"/>
        <v>0</v>
      </c>
      <c r="AM114" s="49">
        <v>0</v>
      </c>
      <c r="AN114" s="12">
        <v>0</v>
      </c>
      <c r="AO114" s="52">
        <v>0</v>
      </c>
      <c r="AP114" s="12">
        <v>0</v>
      </c>
      <c r="AQ114" s="52">
        <v>0</v>
      </c>
      <c r="AR114" s="14">
        <v>0</v>
      </c>
      <c r="AS114" s="54">
        <f t="shared" si="20"/>
        <v>0</v>
      </c>
      <c r="AT114" s="13">
        <f t="shared" si="21"/>
        <v>0</v>
      </c>
      <c r="AU114" s="58">
        <f t="shared" si="22"/>
        <v>2000</v>
      </c>
      <c r="AV114" s="13">
        <f t="shared" si="23"/>
        <v>100</v>
      </c>
    </row>
    <row r="115" spans="1:48" ht="27" customHeight="1">
      <c r="A115" s="17" t="s">
        <v>0</v>
      </c>
      <c r="B115" s="18" t="s">
        <v>0</v>
      </c>
      <c r="C115" s="18" t="s">
        <v>0</v>
      </c>
      <c r="D115" s="25" t="s">
        <v>0</v>
      </c>
      <c r="E115" s="17" t="s">
        <v>0</v>
      </c>
      <c r="F115" s="18" t="s">
        <v>0</v>
      </c>
      <c r="G115" s="18" t="s">
        <v>0</v>
      </c>
      <c r="H115" s="25" t="s">
        <v>0</v>
      </c>
      <c r="I115" s="10" t="s">
        <v>0</v>
      </c>
      <c r="J115" s="17" t="s">
        <v>54</v>
      </c>
      <c r="K115" s="25" t="s">
        <v>56</v>
      </c>
      <c r="L115" s="45">
        <v>7000</v>
      </c>
      <c r="M115" s="49">
        <v>1000</v>
      </c>
      <c r="N115" s="12">
        <v>14.285714285714286</v>
      </c>
      <c r="O115" s="52">
        <v>1000</v>
      </c>
      <c r="P115" s="12">
        <v>14.285714285714286</v>
      </c>
      <c r="Q115" s="52">
        <v>2000</v>
      </c>
      <c r="R115" s="14">
        <v>28.571428571428573</v>
      </c>
      <c r="S115" s="54">
        <f t="shared" si="12"/>
        <v>4000</v>
      </c>
      <c r="T115" s="13">
        <f t="shared" si="13"/>
        <v>57.142857142857146</v>
      </c>
      <c r="U115" s="49">
        <v>1000</v>
      </c>
      <c r="V115" s="12">
        <v>14.285714285714286</v>
      </c>
      <c r="W115" s="52">
        <v>1000</v>
      </c>
      <c r="X115" s="12">
        <v>14.285714285714286</v>
      </c>
      <c r="Y115" s="52">
        <v>1000</v>
      </c>
      <c r="Z115" s="14">
        <v>14.285714285714286</v>
      </c>
      <c r="AA115" s="54">
        <f t="shared" si="14"/>
        <v>3000</v>
      </c>
      <c r="AB115" s="13">
        <f t="shared" si="15"/>
        <v>42.857142857142861</v>
      </c>
      <c r="AC115" s="58">
        <f t="shared" si="16"/>
        <v>7000</v>
      </c>
      <c r="AD115" s="13">
        <f t="shared" si="17"/>
        <v>100</v>
      </c>
      <c r="AE115" s="49">
        <v>0</v>
      </c>
      <c r="AF115" s="12">
        <v>0</v>
      </c>
      <c r="AG115" s="52">
        <v>0</v>
      </c>
      <c r="AH115" s="12">
        <v>0</v>
      </c>
      <c r="AI115" s="52">
        <v>0</v>
      </c>
      <c r="AJ115" s="14">
        <v>0</v>
      </c>
      <c r="AK115" s="54">
        <f t="shared" si="18"/>
        <v>0</v>
      </c>
      <c r="AL115" s="13">
        <f t="shared" si="19"/>
        <v>0</v>
      </c>
      <c r="AM115" s="49">
        <v>0</v>
      </c>
      <c r="AN115" s="12">
        <v>0</v>
      </c>
      <c r="AO115" s="52">
        <v>0</v>
      </c>
      <c r="AP115" s="12">
        <v>0</v>
      </c>
      <c r="AQ115" s="52">
        <v>0</v>
      </c>
      <c r="AR115" s="14">
        <v>0</v>
      </c>
      <c r="AS115" s="54">
        <f t="shared" si="20"/>
        <v>0</v>
      </c>
      <c r="AT115" s="13">
        <f t="shared" si="21"/>
        <v>0</v>
      </c>
      <c r="AU115" s="58">
        <f t="shared" si="22"/>
        <v>7000</v>
      </c>
      <c r="AV115" s="13">
        <f t="shared" si="23"/>
        <v>100</v>
      </c>
    </row>
    <row r="116" spans="1:48" ht="27" customHeight="1">
      <c r="A116" s="17" t="s">
        <v>0</v>
      </c>
      <c r="B116" s="18" t="s">
        <v>0</v>
      </c>
      <c r="C116" s="18" t="s">
        <v>0</v>
      </c>
      <c r="D116" s="25" t="s">
        <v>0</v>
      </c>
      <c r="E116" s="17" t="s">
        <v>0</v>
      </c>
      <c r="F116" s="18" t="s">
        <v>0</v>
      </c>
      <c r="G116" s="18" t="s">
        <v>0</v>
      </c>
      <c r="H116" s="25" t="s">
        <v>0</v>
      </c>
      <c r="I116" s="10" t="s">
        <v>0</v>
      </c>
      <c r="J116" s="17" t="s">
        <v>54</v>
      </c>
      <c r="K116" s="25" t="s">
        <v>57</v>
      </c>
      <c r="L116" s="45">
        <v>10000</v>
      </c>
      <c r="M116" s="49">
        <v>2000</v>
      </c>
      <c r="N116" s="12">
        <v>20</v>
      </c>
      <c r="O116" s="52">
        <v>2000</v>
      </c>
      <c r="P116" s="12">
        <v>20</v>
      </c>
      <c r="Q116" s="52">
        <v>2000</v>
      </c>
      <c r="R116" s="14">
        <v>20</v>
      </c>
      <c r="S116" s="54">
        <f t="shared" si="12"/>
        <v>6000</v>
      </c>
      <c r="T116" s="13">
        <f t="shared" si="13"/>
        <v>60</v>
      </c>
      <c r="U116" s="49">
        <v>2000</v>
      </c>
      <c r="V116" s="12">
        <v>20</v>
      </c>
      <c r="W116" s="52">
        <v>1000</v>
      </c>
      <c r="X116" s="12">
        <v>10</v>
      </c>
      <c r="Y116" s="52">
        <v>1000</v>
      </c>
      <c r="Z116" s="14">
        <v>10</v>
      </c>
      <c r="AA116" s="54">
        <f t="shared" si="14"/>
        <v>4000</v>
      </c>
      <c r="AB116" s="13">
        <f t="shared" si="15"/>
        <v>40</v>
      </c>
      <c r="AC116" s="58">
        <f t="shared" si="16"/>
        <v>10000</v>
      </c>
      <c r="AD116" s="13">
        <f t="shared" si="17"/>
        <v>100</v>
      </c>
      <c r="AE116" s="49">
        <v>0</v>
      </c>
      <c r="AF116" s="12">
        <v>0</v>
      </c>
      <c r="AG116" s="52">
        <v>0</v>
      </c>
      <c r="AH116" s="12">
        <v>0</v>
      </c>
      <c r="AI116" s="52">
        <v>0</v>
      </c>
      <c r="AJ116" s="14">
        <v>0</v>
      </c>
      <c r="AK116" s="54">
        <f t="shared" si="18"/>
        <v>0</v>
      </c>
      <c r="AL116" s="13">
        <f t="shared" si="19"/>
        <v>0</v>
      </c>
      <c r="AM116" s="49">
        <v>0</v>
      </c>
      <c r="AN116" s="12">
        <v>0</v>
      </c>
      <c r="AO116" s="52">
        <v>0</v>
      </c>
      <c r="AP116" s="12">
        <v>0</v>
      </c>
      <c r="AQ116" s="52">
        <v>0</v>
      </c>
      <c r="AR116" s="14">
        <v>0</v>
      </c>
      <c r="AS116" s="54">
        <f t="shared" si="20"/>
        <v>0</v>
      </c>
      <c r="AT116" s="13">
        <f t="shared" si="21"/>
        <v>0</v>
      </c>
      <c r="AU116" s="58">
        <f t="shared" si="22"/>
        <v>10000</v>
      </c>
      <c r="AV116" s="13">
        <f t="shared" si="23"/>
        <v>100</v>
      </c>
    </row>
    <row r="117" spans="1:48" ht="27" customHeight="1">
      <c r="A117" s="17" t="s">
        <v>0</v>
      </c>
      <c r="B117" s="18" t="s">
        <v>0</v>
      </c>
      <c r="C117" s="18" t="s">
        <v>0</v>
      </c>
      <c r="D117" s="25" t="s">
        <v>0</v>
      </c>
      <c r="E117" s="17" t="s">
        <v>48</v>
      </c>
      <c r="F117" s="18" t="s">
        <v>68</v>
      </c>
      <c r="G117" s="18" t="s">
        <v>68</v>
      </c>
      <c r="H117" s="25" t="s">
        <v>52</v>
      </c>
      <c r="I117" s="10" t="s">
        <v>51</v>
      </c>
      <c r="J117" s="17" t="s">
        <v>54</v>
      </c>
      <c r="K117" s="25" t="s">
        <v>51</v>
      </c>
      <c r="L117" s="45">
        <v>498000</v>
      </c>
      <c r="M117" s="49">
        <v>87000</v>
      </c>
      <c r="N117" s="12">
        <v>17.46987951807229</v>
      </c>
      <c r="O117" s="52">
        <v>87000</v>
      </c>
      <c r="P117" s="12">
        <v>17.46987951807229</v>
      </c>
      <c r="Q117" s="52">
        <v>87000</v>
      </c>
      <c r="R117" s="14">
        <v>17.46987951807229</v>
      </c>
      <c r="S117" s="54">
        <f t="shared" si="12"/>
        <v>261000</v>
      </c>
      <c r="T117" s="13">
        <f t="shared" si="13"/>
        <v>52.409638554216869</v>
      </c>
      <c r="U117" s="49">
        <v>80000</v>
      </c>
      <c r="V117" s="12">
        <v>16.064257028112451</v>
      </c>
      <c r="W117" s="52">
        <v>80000</v>
      </c>
      <c r="X117" s="12">
        <v>16.064257028112451</v>
      </c>
      <c r="Y117" s="52">
        <v>77000</v>
      </c>
      <c r="Z117" s="14">
        <v>15.461847389558233</v>
      </c>
      <c r="AA117" s="54">
        <f t="shared" si="14"/>
        <v>237000</v>
      </c>
      <c r="AB117" s="13">
        <f t="shared" si="15"/>
        <v>47.590361445783131</v>
      </c>
      <c r="AC117" s="58">
        <f t="shared" si="16"/>
        <v>498000</v>
      </c>
      <c r="AD117" s="13">
        <f t="shared" si="17"/>
        <v>100</v>
      </c>
      <c r="AE117" s="49">
        <v>0</v>
      </c>
      <c r="AF117" s="12">
        <v>0</v>
      </c>
      <c r="AG117" s="52">
        <v>0</v>
      </c>
      <c r="AH117" s="12">
        <v>0</v>
      </c>
      <c r="AI117" s="52">
        <v>0</v>
      </c>
      <c r="AJ117" s="14">
        <v>0</v>
      </c>
      <c r="AK117" s="54">
        <f t="shared" si="18"/>
        <v>0</v>
      </c>
      <c r="AL117" s="13">
        <f t="shared" si="19"/>
        <v>0</v>
      </c>
      <c r="AM117" s="49">
        <v>0</v>
      </c>
      <c r="AN117" s="12">
        <v>0</v>
      </c>
      <c r="AO117" s="52">
        <v>0</v>
      </c>
      <c r="AP117" s="12">
        <v>0</v>
      </c>
      <c r="AQ117" s="52">
        <v>0</v>
      </c>
      <c r="AR117" s="14">
        <v>0</v>
      </c>
      <c r="AS117" s="54">
        <f t="shared" si="20"/>
        <v>0</v>
      </c>
      <c r="AT117" s="13">
        <f t="shared" si="21"/>
        <v>0</v>
      </c>
      <c r="AU117" s="58">
        <f t="shared" si="22"/>
        <v>498000</v>
      </c>
      <c r="AV117" s="13">
        <f t="shared" si="23"/>
        <v>100</v>
      </c>
    </row>
    <row r="118" spans="1:48" ht="27" customHeight="1">
      <c r="A118" s="17" t="s">
        <v>0</v>
      </c>
      <c r="B118" s="18" t="s">
        <v>0</v>
      </c>
      <c r="C118" s="18" t="s">
        <v>0</v>
      </c>
      <c r="D118" s="25" t="s">
        <v>0</v>
      </c>
      <c r="E118" s="17" t="s">
        <v>0</v>
      </c>
      <c r="F118" s="18" t="s">
        <v>0</v>
      </c>
      <c r="G118" s="18" t="s">
        <v>0</v>
      </c>
      <c r="H118" s="25" t="s">
        <v>0</v>
      </c>
      <c r="I118" s="10" t="s">
        <v>0</v>
      </c>
      <c r="J118" s="17" t="s">
        <v>54</v>
      </c>
      <c r="K118" s="25" t="s">
        <v>55</v>
      </c>
      <c r="L118" s="45">
        <v>400000</v>
      </c>
      <c r="M118" s="49">
        <v>70000</v>
      </c>
      <c r="N118" s="12">
        <v>17.5</v>
      </c>
      <c r="O118" s="52">
        <v>70000</v>
      </c>
      <c r="P118" s="12">
        <v>17.5</v>
      </c>
      <c r="Q118" s="52">
        <v>70000</v>
      </c>
      <c r="R118" s="14">
        <v>17.5</v>
      </c>
      <c r="S118" s="54">
        <f t="shared" si="12"/>
        <v>210000</v>
      </c>
      <c r="T118" s="13">
        <f t="shared" si="13"/>
        <v>52.5</v>
      </c>
      <c r="U118" s="49">
        <v>64000</v>
      </c>
      <c r="V118" s="12">
        <v>16</v>
      </c>
      <c r="W118" s="52">
        <v>64000</v>
      </c>
      <c r="X118" s="12">
        <v>16</v>
      </c>
      <c r="Y118" s="52">
        <v>62000</v>
      </c>
      <c r="Z118" s="14">
        <v>15.5</v>
      </c>
      <c r="AA118" s="54">
        <f t="shared" si="14"/>
        <v>190000</v>
      </c>
      <c r="AB118" s="13">
        <f t="shared" si="15"/>
        <v>47.5</v>
      </c>
      <c r="AC118" s="58">
        <f t="shared" si="16"/>
        <v>400000</v>
      </c>
      <c r="AD118" s="13">
        <f t="shared" si="17"/>
        <v>100</v>
      </c>
      <c r="AE118" s="49">
        <v>0</v>
      </c>
      <c r="AF118" s="12">
        <v>0</v>
      </c>
      <c r="AG118" s="52">
        <v>0</v>
      </c>
      <c r="AH118" s="12">
        <v>0</v>
      </c>
      <c r="AI118" s="52">
        <v>0</v>
      </c>
      <c r="AJ118" s="14">
        <v>0</v>
      </c>
      <c r="AK118" s="54">
        <f t="shared" si="18"/>
        <v>0</v>
      </c>
      <c r="AL118" s="13">
        <f t="shared" si="19"/>
        <v>0</v>
      </c>
      <c r="AM118" s="49">
        <v>0</v>
      </c>
      <c r="AN118" s="12">
        <v>0</v>
      </c>
      <c r="AO118" s="52">
        <v>0</v>
      </c>
      <c r="AP118" s="12">
        <v>0</v>
      </c>
      <c r="AQ118" s="52">
        <v>0</v>
      </c>
      <c r="AR118" s="14">
        <v>0</v>
      </c>
      <c r="AS118" s="54">
        <f t="shared" si="20"/>
        <v>0</v>
      </c>
      <c r="AT118" s="13">
        <f t="shared" si="21"/>
        <v>0</v>
      </c>
      <c r="AU118" s="58">
        <f t="shared" si="22"/>
        <v>400000</v>
      </c>
      <c r="AV118" s="13">
        <f t="shared" si="23"/>
        <v>100</v>
      </c>
    </row>
    <row r="119" spans="1:48" ht="27" customHeight="1">
      <c r="A119" s="17" t="s">
        <v>0</v>
      </c>
      <c r="B119" s="18" t="s">
        <v>0</v>
      </c>
      <c r="C119" s="18" t="s">
        <v>0</v>
      </c>
      <c r="D119" s="25" t="s">
        <v>0</v>
      </c>
      <c r="E119" s="17" t="s">
        <v>0</v>
      </c>
      <c r="F119" s="18" t="s">
        <v>0</v>
      </c>
      <c r="G119" s="18" t="s">
        <v>0</v>
      </c>
      <c r="H119" s="25" t="s">
        <v>0</v>
      </c>
      <c r="I119" s="10" t="s">
        <v>0</v>
      </c>
      <c r="J119" s="17" t="s">
        <v>54</v>
      </c>
      <c r="K119" s="25" t="s">
        <v>56</v>
      </c>
      <c r="L119" s="45">
        <v>414000</v>
      </c>
      <c r="M119" s="49">
        <v>73000</v>
      </c>
      <c r="N119" s="12">
        <v>17.632850241545892</v>
      </c>
      <c r="O119" s="52">
        <v>73000</v>
      </c>
      <c r="P119" s="12">
        <v>17.632850241545892</v>
      </c>
      <c r="Q119" s="52">
        <v>72000</v>
      </c>
      <c r="R119" s="14">
        <v>17.391304347826086</v>
      </c>
      <c r="S119" s="54">
        <f t="shared" si="12"/>
        <v>218000</v>
      </c>
      <c r="T119" s="13">
        <f t="shared" si="13"/>
        <v>52.65700483091787</v>
      </c>
      <c r="U119" s="49">
        <v>67000</v>
      </c>
      <c r="V119" s="12">
        <v>16.183574879227052</v>
      </c>
      <c r="W119" s="52">
        <v>67000</v>
      </c>
      <c r="X119" s="12">
        <v>16.183574879227052</v>
      </c>
      <c r="Y119" s="52">
        <v>62000</v>
      </c>
      <c r="Z119" s="14">
        <v>14.97584541062802</v>
      </c>
      <c r="AA119" s="54">
        <f t="shared" si="14"/>
        <v>196000</v>
      </c>
      <c r="AB119" s="13">
        <f t="shared" si="15"/>
        <v>47.342995169082123</v>
      </c>
      <c r="AC119" s="58">
        <f t="shared" si="16"/>
        <v>414000</v>
      </c>
      <c r="AD119" s="13">
        <f t="shared" si="17"/>
        <v>100</v>
      </c>
      <c r="AE119" s="49">
        <v>0</v>
      </c>
      <c r="AF119" s="12">
        <v>0</v>
      </c>
      <c r="AG119" s="52">
        <v>0</v>
      </c>
      <c r="AH119" s="12">
        <v>0</v>
      </c>
      <c r="AI119" s="52">
        <v>0</v>
      </c>
      <c r="AJ119" s="14">
        <v>0</v>
      </c>
      <c r="AK119" s="54">
        <f t="shared" si="18"/>
        <v>0</v>
      </c>
      <c r="AL119" s="13">
        <f t="shared" si="19"/>
        <v>0</v>
      </c>
      <c r="AM119" s="49">
        <v>0</v>
      </c>
      <c r="AN119" s="12">
        <v>0</v>
      </c>
      <c r="AO119" s="52">
        <v>0</v>
      </c>
      <c r="AP119" s="12">
        <v>0</v>
      </c>
      <c r="AQ119" s="52">
        <v>0</v>
      </c>
      <c r="AR119" s="14">
        <v>0</v>
      </c>
      <c r="AS119" s="54">
        <f t="shared" si="20"/>
        <v>0</v>
      </c>
      <c r="AT119" s="13">
        <f t="shared" si="21"/>
        <v>0</v>
      </c>
      <c r="AU119" s="58">
        <f t="shared" si="22"/>
        <v>414000</v>
      </c>
      <c r="AV119" s="13">
        <f t="shared" si="23"/>
        <v>100</v>
      </c>
    </row>
    <row r="120" spans="1:48" ht="27" customHeight="1">
      <c r="A120" s="17" t="s">
        <v>0</v>
      </c>
      <c r="B120" s="18" t="s">
        <v>0</v>
      </c>
      <c r="C120" s="18" t="s">
        <v>0</v>
      </c>
      <c r="D120" s="25" t="s">
        <v>0</v>
      </c>
      <c r="E120" s="17" t="s">
        <v>0</v>
      </c>
      <c r="F120" s="18" t="s">
        <v>0</v>
      </c>
      <c r="G120" s="18" t="s">
        <v>0</v>
      </c>
      <c r="H120" s="25" t="s">
        <v>0</v>
      </c>
      <c r="I120" s="10" t="s">
        <v>0</v>
      </c>
      <c r="J120" s="17" t="s">
        <v>54</v>
      </c>
      <c r="K120" s="25" t="s">
        <v>57</v>
      </c>
      <c r="L120" s="45">
        <v>343000</v>
      </c>
      <c r="M120" s="49">
        <v>61000</v>
      </c>
      <c r="N120" s="12">
        <v>17.784256559766764</v>
      </c>
      <c r="O120" s="52">
        <v>61000</v>
      </c>
      <c r="P120" s="12">
        <v>17.784256559766764</v>
      </c>
      <c r="Q120" s="52">
        <v>61000</v>
      </c>
      <c r="R120" s="14">
        <v>17.784256559766764</v>
      </c>
      <c r="S120" s="54">
        <f t="shared" si="12"/>
        <v>183000</v>
      </c>
      <c r="T120" s="13">
        <f t="shared" si="13"/>
        <v>53.352769679300295</v>
      </c>
      <c r="U120" s="49">
        <v>56000</v>
      </c>
      <c r="V120" s="12">
        <v>16.326530612244898</v>
      </c>
      <c r="W120" s="52">
        <v>56000</v>
      </c>
      <c r="X120" s="12">
        <v>16.326530612244898</v>
      </c>
      <c r="Y120" s="52">
        <v>48000</v>
      </c>
      <c r="Z120" s="14">
        <v>13.994169096209912</v>
      </c>
      <c r="AA120" s="54">
        <f t="shared" si="14"/>
        <v>160000</v>
      </c>
      <c r="AB120" s="13">
        <f t="shared" si="15"/>
        <v>46.647230320699705</v>
      </c>
      <c r="AC120" s="58">
        <f t="shared" si="16"/>
        <v>343000</v>
      </c>
      <c r="AD120" s="13">
        <f t="shared" si="17"/>
        <v>100</v>
      </c>
      <c r="AE120" s="49">
        <v>0</v>
      </c>
      <c r="AF120" s="12">
        <v>0</v>
      </c>
      <c r="AG120" s="52">
        <v>0</v>
      </c>
      <c r="AH120" s="12">
        <v>0</v>
      </c>
      <c r="AI120" s="52">
        <v>0</v>
      </c>
      <c r="AJ120" s="14">
        <v>0</v>
      </c>
      <c r="AK120" s="54">
        <f t="shared" si="18"/>
        <v>0</v>
      </c>
      <c r="AL120" s="13">
        <f t="shared" si="19"/>
        <v>0</v>
      </c>
      <c r="AM120" s="49">
        <v>0</v>
      </c>
      <c r="AN120" s="12">
        <v>0</v>
      </c>
      <c r="AO120" s="52">
        <v>0</v>
      </c>
      <c r="AP120" s="12">
        <v>0</v>
      </c>
      <c r="AQ120" s="52">
        <v>0</v>
      </c>
      <c r="AR120" s="14">
        <v>0</v>
      </c>
      <c r="AS120" s="54">
        <f t="shared" si="20"/>
        <v>0</v>
      </c>
      <c r="AT120" s="13">
        <f t="shared" si="21"/>
        <v>0</v>
      </c>
      <c r="AU120" s="58">
        <f t="shared" si="22"/>
        <v>343000</v>
      </c>
      <c r="AV120" s="13">
        <f t="shared" si="23"/>
        <v>100</v>
      </c>
    </row>
    <row r="121" spans="1:48" ht="27" customHeight="1">
      <c r="A121" s="17" t="s">
        <v>0</v>
      </c>
      <c r="B121" s="18" t="s">
        <v>0</v>
      </c>
      <c r="C121" s="18" t="s">
        <v>0</v>
      </c>
      <c r="D121" s="25" t="s">
        <v>0</v>
      </c>
      <c r="E121" s="17" t="s">
        <v>48</v>
      </c>
      <c r="F121" s="18" t="s">
        <v>71</v>
      </c>
      <c r="G121" s="18" t="s">
        <v>71</v>
      </c>
      <c r="H121" s="25" t="s">
        <v>47</v>
      </c>
      <c r="I121" s="10" t="s">
        <v>51</v>
      </c>
      <c r="J121" s="17" t="s">
        <v>52</v>
      </c>
      <c r="K121" s="25" t="s">
        <v>50</v>
      </c>
      <c r="L121" s="45">
        <v>2987000</v>
      </c>
      <c r="M121" s="49">
        <v>449000</v>
      </c>
      <c r="N121" s="12">
        <v>15.031804486106461</v>
      </c>
      <c r="O121" s="52">
        <v>180000</v>
      </c>
      <c r="P121" s="12">
        <v>6.0261131570137261</v>
      </c>
      <c r="Q121" s="52">
        <v>179000</v>
      </c>
      <c r="R121" s="14">
        <v>5.9926347505858724</v>
      </c>
      <c r="S121" s="54">
        <f t="shared" si="12"/>
        <v>808000</v>
      </c>
      <c r="T121" s="13">
        <f t="shared" si="13"/>
        <v>27.050552393706059</v>
      </c>
      <c r="U121" s="49">
        <v>259000</v>
      </c>
      <c r="V121" s="12">
        <v>8.6709072648141952</v>
      </c>
      <c r="W121" s="52">
        <v>259000</v>
      </c>
      <c r="X121" s="12">
        <v>8.6709072648141952</v>
      </c>
      <c r="Y121" s="52">
        <v>259000</v>
      </c>
      <c r="Z121" s="14">
        <v>8.6709072648141952</v>
      </c>
      <c r="AA121" s="54">
        <f t="shared" si="14"/>
        <v>777000</v>
      </c>
      <c r="AB121" s="13">
        <f t="shared" si="15"/>
        <v>26.012721794442584</v>
      </c>
      <c r="AC121" s="58">
        <f t="shared" si="16"/>
        <v>1585000</v>
      </c>
      <c r="AD121" s="13">
        <f t="shared" si="17"/>
        <v>53.06327418814864</v>
      </c>
      <c r="AE121" s="49">
        <v>269000</v>
      </c>
      <c r="AF121" s="12">
        <v>9.0056913290927358</v>
      </c>
      <c r="AG121" s="52">
        <v>269000</v>
      </c>
      <c r="AH121" s="12">
        <v>9.0056913290927358</v>
      </c>
      <c r="AI121" s="52">
        <v>269000</v>
      </c>
      <c r="AJ121" s="14">
        <v>9.0056913290927358</v>
      </c>
      <c r="AK121" s="54">
        <f t="shared" si="18"/>
        <v>807000</v>
      </c>
      <c r="AL121" s="13">
        <f t="shared" si="19"/>
        <v>27.017073987278209</v>
      </c>
      <c r="AM121" s="49">
        <v>200000</v>
      </c>
      <c r="AN121" s="12">
        <v>6.6956812855708066</v>
      </c>
      <c r="AO121" s="52">
        <v>200000</v>
      </c>
      <c r="AP121" s="12">
        <v>6.6956812855708066</v>
      </c>
      <c r="AQ121" s="52">
        <v>195000</v>
      </c>
      <c r="AR121" s="14">
        <v>6.5282892534315371</v>
      </c>
      <c r="AS121" s="54">
        <f t="shared" si="20"/>
        <v>595000</v>
      </c>
      <c r="AT121" s="13">
        <f t="shared" si="21"/>
        <v>19.919651824573151</v>
      </c>
      <c r="AU121" s="58">
        <f t="shared" si="22"/>
        <v>2987000</v>
      </c>
      <c r="AV121" s="13">
        <f t="shared" si="23"/>
        <v>100</v>
      </c>
    </row>
    <row r="122" spans="1:48" ht="27" customHeight="1">
      <c r="A122" s="17" t="s">
        <v>0</v>
      </c>
      <c r="B122" s="18" t="s">
        <v>0</v>
      </c>
      <c r="C122" s="18" t="s">
        <v>0</v>
      </c>
      <c r="D122" s="25" t="s">
        <v>0</v>
      </c>
      <c r="E122" s="17" t="s">
        <v>0</v>
      </c>
      <c r="F122" s="18" t="s">
        <v>0</v>
      </c>
      <c r="G122" s="18" t="s">
        <v>0</v>
      </c>
      <c r="H122" s="25" t="s">
        <v>0</v>
      </c>
      <c r="I122" s="10" t="s">
        <v>0</v>
      </c>
      <c r="J122" s="17" t="s">
        <v>52</v>
      </c>
      <c r="K122" s="25" t="s">
        <v>56</v>
      </c>
      <c r="L122" s="45">
        <v>50000</v>
      </c>
      <c r="M122" s="49">
        <v>8000</v>
      </c>
      <c r="N122" s="12">
        <v>16</v>
      </c>
      <c r="O122" s="52">
        <v>3000</v>
      </c>
      <c r="P122" s="12">
        <v>6</v>
      </c>
      <c r="Q122" s="52">
        <v>3000</v>
      </c>
      <c r="R122" s="14">
        <v>6</v>
      </c>
      <c r="S122" s="54">
        <f t="shared" si="12"/>
        <v>14000</v>
      </c>
      <c r="T122" s="13">
        <f t="shared" si="13"/>
        <v>28</v>
      </c>
      <c r="U122" s="49">
        <v>5000</v>
      </c>
      <c r="V122" s="12">
        <v>10</v>
      </c>
      <c r="W122" s="52">
        <v>5000</v>
      </c>
      <c r="X122" s="12">
        <v>10</v>
      </c>
      <c r="Y122" s="52">
        <v>5000</v>
      </c>
      <c r="Z122" s="14">
        <v>10</v>
      </c>
      <c r="AA122" s="54">
        <f t="shared" si="14"/>
        <v>15000</v>
      </c>
      <c r="AB122" s="13">
        <f t="shared" si="15"/>
        <v>30</v>
      </c>
      <c r="AC122" s="58">
        <f t="shared" si="16"/>
        <v>29000</v>
      </c>
      <c r="AD122" s="13">
        <f t="shared" si="17"/>
        <v>58</v>
      </c>
      <c r="AE122" s="49">
        <v>5000</v>
      </c>
      <c r="AF122" s="12">
        <v>10</v>
      </c>
      <c r="AG122" s="52">
        <v>5000</v>
      </c>
      <c r="AH122" s="12">
        <v>10</v>
      </c>
      <c r="AI122" s="52">
        <v>5000</v>
      </c>
      <c r="AJ122" s="14">
        <v>10</v>
      </c>
      <c r="AK122" s="54">
        <f t="shared" si="18"/>
        <v>15000</v>
      </c>
      <c r="AL122" s="13">
        <f t="shared" si="19"/>
        <v>30</v>
      </c>
      <c r="AM122" s="49">
        <v>4000</v>
      </c>
      <c r="AN122" s="12">
        <v>8</v>
      </c>
      <c r="AO122" s="52">
        <v>2000</v>
      </c>
      <c r="AP122" s="12">
        <v>4</v>
      </c>
      <c r="AQ122" s="52">
        <v>0</v>
      </c>
      <c r="AR122" s="14">
        <v>0</v>
      </c>
      <c r="AS122" s="54">
        <f t="shared" si="20"/>
        <v>6000</v>
      </c>
      <c r="AT122" s="13">
        <f t="shared" si="21"/>
        <v>12</v>
      </c>
      <c r="AU122" s="58">
        <f t="shared" si="22"/>
        <v>50000</v>
      </c>
      <c r="AV122" s="13">
        <f t="shared" si="23"/>
        <v>100</v>
      </c>
    </row>
    <row r="123" spans="1:48" ht="27" customHeight="1">
      <c r="A123" s="17" t="s">
        <v>0</v>
      </c>
      <c r="B123" s="18" t="s">
        <v>0</v>
      </c>
      <c r="C123" s="18" t="s">
        <v>0</v>
      </c>
      <c r="D123" s="25" t="s">
        <v>0</v>
      </c>
      <c r="E123" s="17" t="s">
        <v>0</v>
      </c>
      <c r="F123" s="18" t="s">
        <v>0</v>
      </c>
      <c r="G123" s="18" t="s">
        <v>0</v>
      </c>
      <c r="H123" s="25" t="s">
        <v>0</v>
      </c>
      <c r="I123" s="10" t="s">
        <v>0</v>
      </c>
      <c r="J123" s="17" t="s">
        <v>53</v>
      </c>
      <c r="K123" s="25" t="s">
        <v>50</v>
      </c>
      <c r="L123" s="45">
        <v>450000</v>
      </c>
      <c r="M123" s="49">
        <v>68000</v>
      </c>
      <c r="N123" s="12">
        <v>15.111111111111111</v>
      </c>
      <c r="O123" s="52">
        <v>27000</v>
      </c>
      <c r="P123" s="12">
        <v>6</v>
      </c>
      <c r="Q123" s="52">
        <v>27000</v>
      </c>
      <c r="R123" s="14">
        <v>6</v>
      </c>
      <c r="S123" s="54">
        <f t="shared" si="12"/>
        <v>122000</v>
      </c>
      <c r="T123" s="13">
        <f t="shared" si="13"/>
        <v>27.111111111111111</v>
      </c>
      <c r="U123" s="49">
        <v>39000</v>
      </c>
      <c r="V123" s="12">
        <v>8.6666666666666661</v>
      </c>
      <c r="W123" s="52">
        <v>39000</v>
      </c>
      <c r="X123" s="12">
        <v>8.6666666666666661</v>
      </c>
      <c r="Y123" s="52">
        <v>39000</v>
      </c>
      <c r="Z123" s="14">
        <v>8.6666666666666661</v>
      </c>
      <c r="AA123" s="54">
        <f t="shared" si="14"/>
        <v>117000</v>
      </c>
      <c r="AB123" s="13">
        <f t="shared" si="15"/>
        <v>26</v>
      </c>
      <c r="AC123" s="58">
        <f t="shared" si="16"/>
        <v>239000</v>
      </c>
      <c r="AD123" s="13">
        <f t="shared" si="17"/>
        <v>53.111111111111114</v>
      </c>
      <c r="AE123" s="49">
        <v>41000</v>
      </c>
      <c r="AF123" s="12">
        <v>9.1111111111111107</v>
      </c>
      <c r="AG123" s="52">
        <v>41000</v>
      </c>
      <c r="AH123" s="12">
        <v>9.1111111111111107</v>
      </c>
      <c r="AI123" s="52">
        <v>41000</v>
      </c>
      <c r="AJ123" s="14">
        <v>9.1111111111111107</v>
      </c>
      <c r="AK123" s="54">
        <f t="shared" si="18"/>
        <v>123000</v>
      </c>
      <c r="AL123" s="13">
        <f t="shared" si="19"/>
        <v>27.333333333333332</v>
      </c>
      <c r="AM123" s="49">
        <v>30000</v>
      </c>
      <c r="AN123" s="12">
        <v>6.666666666666667</v>
      </c>
      <c r="AO123" s="52">
        <v>30000</v>
      </c>
      <c r="AP123" s="12">
        <v>6.666666666666667</v>
      </c>
      <c r="AQ123" s="52">
        <v>28000</v>
      </c>
      <c r="AR123" s="14">
        <v>6.2222222222222223</v>
      </c>
      <c r="AS123" s="54">
        <f t="shared" si="20"/>
        <v>88000</v>
      </c>
      <c r="AT123" s="13">
        <f t="shared" si="21"/>
        <v>19.555555555555557</v>
      </c>
      <c r="AU123" s="58">
        <f t="shared" si="22"/>
        <v>450000</v>
      </c>
      <c r="AV123" s="13">
        <f t="shared" si="23"/>
        <v>100</v>
      </c>
    </row>
    <row r="124" spans="1:48" ht="27" customHeight="1">
      <c r="A124" s="17" t="s">
        <v>0</v>
      </c>
      <c r="B124" s="18" t="s">
        <v>0</v>
      </c>
      <c r="C124" s="18" t="s">
        <v>0</v>
      </c>
      <c r="D124" s="25" t="s">
        <v>0</v>
      </c>
      <c r="E124" s="17" t="s">
        <v>0</v>
      </c>
      <c r="F124" s="18" t="s">
        <v>0</v>
      </c>
      <c r="G124" s="18" t="s">
        <v>0</v>
      </c>
      <c r="H124" s="25" t="s">
        <v>0</v>
      </c>
      <c r="I124" s="10" t="s">
        <v>0</v>
      </c>
      <c r="J124" s="17" t="s">
        <v>54</v>
      </c>
      <c r="K124" s="25" t="s">
        <v>51</v>
      </c>
      <c r="L124" s="45">
        <v>1000</v>
      </c>
      <c r="M124" s="49">
        <v>1000</v>
      </c>
      <c r="N124" s="12">
        <v>100</v>
      </c>
      <c r="O124" s="52">
        <v>0</v>
      </c>
      <c r="P124" s="12">
        <v>0</v>
      </c>
      <c r="Q124" s="52">
        <v>0</v>
      </c>
      <c r="R124" s="14">
        <v>0</v>
      </c>
      <c r="S124" s="54">
        <f t="shared" si="12"/>
        <v>1000</v>
      </c>
      <c r="T124" s="13">
        <f t="shared" si="13"/>
        <v>100</v>
      </c>
      <c r="U124" s="49">
        <v>0</v>
      </c>
      <c r="V124" s="12">
        <v>0</v>
      </c>
      <c r="W124" s="52">
        <v>0</v>
      </c>
      <c r="X124" s="12">
        <v>0</v>
      </c>
      <c r="Y124" s="52">
        <v>0</v>
      </c>
      <c r="Z124" s="14">
        <v>0</v>
      </c>
      <c r="AA124" s="54">
        <f t="shared" si="14"/>
        <v>0</v>
      </c>
      <c r="AB124" s="13">
        <f t="shared" si="15"/>
        <v>0</v>
      </c>
      <c r="AC124" s="58">
        <f t="shared" si="16"/>
        <v>1000</v>
      </c>
      <c r="AD124" s="13">
        <f t="shared" si="17"/>
        <v>100</v>
      </c>
      <c r="AE124" s="49">
        <v>0</v>
      </c>
      <c r="AF124" s="12">
        <v>0</v>
      </c>
      <c r="AG124" s="52">
        <v>0</v>
      </c>
      <c r="AH124" s="12">
        <v>0</v>
      </c>
      <c r="AI124" s="52">
        <v>0</v>
      </c>
      <c r="AJ124" s="14">
        <v>0</v>
      </c>
      <c r="AK124" s="54">
        <f t="shared" si="18"/>
        <v>0</v>
      </c>
      <c r="AL124" s="13">
        <f t="shared" si="19"/>
        <v>0</v>
      </c>
      <c r="AM124" s="49">
        <v>0</v>
      </c>
      <c r="AN124" s="12">
        <v>0</v>
      </c>
      <c r="AO124" s="52">
        <v>0</v>
      </c>
      <c r="AP124" s="12">
        <v>0</v>
      </c>
      <c r="AQ124" s="52">
        <v>0</v>
      </c>
      <c r="AR124" s="14">
        <v>0</v>
      </c>
      <c r="AS124" s="54">
        <f t="shared" si="20"/>
        <v>0</v>
      </c>
      <c r="AT124" s="13">
        <f t="shared" si="21"/>
        <v>0</v>
      </c>
      <c r="AU124" s="58">
        <f t="shared" si="22"/>
        <v>1000</v>
      </c>
      <c r="AV124" s="13">
        <f t="shared" si="23"/>
        <v>100</v>
      </c>
    </row>
    <row r="125" spans="1:48" ht="27" customHeight="1">
      <c r="A125" s="17" t="s">
        <v>0</v>
      </c>
      <c r="B125" s="18" t="s">
        <v>0</v>
      </c>
      <c r="C125" s="18" t="s">
        <v>0</v>
      </c>
      <c r="D125" s="25" t="s">
        <v>0</v>
      </c>
      <c r="E125" s="17" t="s">
        <v>0</v>
      </c>
      <c r="F125" s="18" t="s">
        <v>0</v>
      </c>
      <c r="G125" s="18" t="s">
        <v>0</v>
      </c>
      <c r="H125" s="25" t="s">
        <v>0</v>
      </c>
      <c r="I125" s="10" t="s">
        <v>0</v>
      </c>
      <c r="J125" s="17" t="s">
        <v>54</v>
      </c>
      <c r="K125" s="25" t="s">
        <v>55</v>
      </c>
      <c r="L125" s="45">
        <v>43000</v>
      </c>
      <c r="M125" s="49">
        <v>4000</v>
      </c>
      <c r="N125" s="12">
        <v>9.3023255813953494</v>
      </c>
      <c r="O125" s="52">
        <v>4000</v>
      </c>
      <c r="P125" s="12">
        <v>9.3023255813953494</v>
      </c>
      <c r="Q125" s="52">
        <v>4000</v>
      </c>
      <c r="R125" s="14">
        <v>9.3023255813953494</v>
      </c>
      <c r="S125" s="54">
        <f t="shared" si="12"/>
        <v>12000</v>
      </c>
      <c r="T125" s="13">
        <f t="shared" si="13"/>
        <v>27.906976744186046</v>
      </c>
      <c r="U125" s="49">
        <v>5000</v>
      </c>
      <c r="V125" s="12">
        <v>11.627906976744185</v>
      </c>
      <c r="W125" s="52">
        <v>5000</v>
      </c>
      <c r="X125" s="12">
        <v>11.627906976744185</v>
      </c>
      <c r="Y125" s="52">
        <v>5000</v>
      </c>
      <c r="Z125" s="14">
        <v>11.627906976744185</v>
      </c>
      <c r="AA125" s="54">
        <f t="shared" si="14"/>
        <v>15000</v>
      </c>
      <c r="AB125" s="13">
        <f t="shared" si="15"/>
        <v>34.883720930232556</v>
      </c>
      <c r="AC125" s="58">
        <f t="shared" si="16"/>
        <v>27000</v>
      </c>
      <c r="AD125" s="13">
        <f t="shared" si="17"/>
        <v>62.790697674418603</v>
      </c>
      <c r="AE125" s="49">
        <v>5000</v>
      </c>
      <c r="AF125" s="12">
        <v>11.627906976744185</v>
      </c>
      <c r="AG125" s="52">
        <v>5000</v>
      </c>
      <c r="AH125" s="12">
        <v>11.627906976744185</v>
      </c>
      <c r="AI125" s="52">
        <v>5000</v>
      </c>
      <c r="AJ125" s="14">
        <v>11.627906976744185</v>
      </c>
      <c r="AK125" s="54">
        <f t="shared" si="18"/>
        <v>15000</v>
      </c>
      <c r="AL125" s="13">
        <f t="shared" si="19"/>
        <v>34.883720930232556</v>
      </c>
      <c r="AM125" s="49">
        <v>1000</v>
      </c>
      <c r="AN125" s="12">
        <v>2.3255813953488373</v>
      </c>
      <c r="AO125" s="52">
        <v>0</v>
      </c>
      <c r="AP125" s="12">
        <v>0</v>
      </c>
      <c r="AQ125" s="52">
        <v>0</v>
      </c>
      <c r="AR125" s="14">
        <v>0</v>
      </c>
      <c r="AS125" s="54">
        <f t="shared" si="20"/>
        <v>1000</v>
      </c>
      <c r="AT125" s="13">
        <f t="shared" si="21"/>
        <v>2.3255813953488373</v>
      </c>
      <c r="AU125" s="58">
        <f t="shared" si="22"/>
        <v>43000</v>
      </c>
      <c r="AV125" s="13">
        <f t="shared" si="23"/>
        <v>100</v>
      </c>
    </row>
    <row r="126" spans="1:48" ht="27" customHeight="1">
      <c r="A126" s="17" t="s">
        <v>0</v>
      </c>
      <c r="B126" s="18" t="s">
        <v>0</v>
      </c>
      <c r="C126" s="18" t="s">
        <v>0</v>
      </c>
      <c r="D126" s="25" t="s">
        <v>0</v>
      </c>
      <c r="E126" s="17" t="s">
        <v>0</v>
      </c>
      <c r="F126" s="18" t="s">
        <v>0</v>
      </c>
      <c r="G126" s="18" t="s">
        <v>0</v>
      </c>
      <c r="H126" s="25" t="s">
        <v>0</v>
      </c>
      <c r="I126" s="10" t="s">
        <v>0</v>
      </c>
      <c r="J126" s="17" t="s">
        <v>54</v>
      </c>
      <c r="K126" s="25" t="s">
        <v>56</v>
      </c>
      <c r="L126" s="45">
        <v>23000</v>
      </c>
      <c r="M126" s="49">
        <v>2000</v>
      </c>
      <c r="N126" s="12">
        <v>8.695652173913043</v>
      </c>
      <c r="O126" s="52">
        <v>2000</v>
      </c>
      <c r="P126" s="12">
        <v>8.695652173913043</v>
      </c>
      <c r="Q126" s="52">
        <v>2000</v>
      </c>
      <c r="R126" s="14">
        <v>8.695652173913043</v>
      </c>
      <c r="S126" s="54">
        <f t="shared" si="12"/>
        <v>6000</v>
      </c>
      <c r="T126" s="13">
        <f t="shared" si="13"/>
        <v>26.086956521739129</v>
      </c>
      <c r="U126" s="49">
        <v>3000</v>
      </c>
      <c r="V126" s="12">
        <v>13.043478260869565</v>
      </c>
      <c r="W126" s="52">
        <v>3000</v>
      </c>
      <c r="X126" s="12">
        <v>13.043478260869565</v>
      </c>
      <c r="Y126" s="52">
        <v>3000</v>
      </c>
      <c r="Z126" s="14">
        <v>13.043478260869565</v>
      </c>
      <c r="AA126" s="54">
        <f t="shared" si="14"/>
        <v>9000</v>
      </c>
      <c r="AB126" s="13">
        <f t="shared" si="15"/>
        <v>39.130434782608695</v>
      </c>
      <c r="AC126" s="58">
        <f t="shared" si="16"/>
        <v>15000</v>
      </c>
      <c r="AD126" s="13">
        <f t="shared" si="17"/>
        <v>65.217391304347828</v>
      </c>
      <c r="AE126" s="49">
        <v>3000</v>
      </c>
      <c r="AF126" s="12">
        <v>13.043478260869565</v>
      </c>
      <c r="AG126" s="52">
        <v>3000</v>
      </c>
      <c r="AH126" s="12">
        <v>13.043478260869565</v>
      </c>
      <c r="AI126" s="52">
        <v>2000</v>
      </c>
      <c r="AJ126" s="14">
        <v>8.695652173913043</v>
      </c>
      <c r="AK126" s="54">
        <f t="shared" si="18"/>
        <v>8000</v>
      </c>
      <c r="AL126" s="13">
        <f t="shared" si="19"/>
        <v>34.782608695652172</v>
      </c>
      <c r="AM126" s="49">
        <v>0</v>
      </c>
      <c r="AN126" s="12">
        <v>0</v>
      </c>
      <c r="AO126" s="52">
        <v>0</v>
      </c>
      <c r="AP126" s="12">
        <v>0</v>
      </c>
      <c r="AQ126" s="52">
        <v>0</v>
      </c>
      <c r="AR126" s="14">
        <v>0</v>
      </c>
      <c r="AS126" s="54">
        <f t="shared" si="20"/>
        <v>0</v>
      </c>
      <c r="AT126" s="13">
        <f t="shared" si="21"/>
        <v>0</v>
      </c>
      <c r="AU126" s="58">
        <f t="shared" si="22"/>
        <v>23000</v>
      </c>
      <c r="AV126" s="13">
        <f t="shared" si="23"/>
        <v>100</v>
      </c>
    </row>
    <row r="127" spans="1:48" ht="27" customHeight="1">
      <c r="A127" s="17" t="s">
        <v>0</v>
      </c>
      <c r="B127" s="18" t="s">
        <v>0</v>
      </c>
      <c r="C127" s="18" t="s">
        <v>0</v>
      </c>
      <c r="D127" s="25" t="s">
        <v>0</v>
      </c>
      <c r="E127" s="17" t="s">
        <v>0</v>
      </c>
      <c r="F127" s="18" t="s">
        <v>0</v>
      </c>
      <c r="G127" s="18" t="s">
        <v>0</v>
      </c>
      <c r="H127" s="25" t="s">
        <v>0</v>
      </c>
      <c r="I127" s="10" t="s">
        <v>0</v>
      </c>
      <c r="J127" s="17" t="s">
        <v>54</v>
      </c>
      <c r="K127" s="25" t="s">
        <v>72</v>
      </c>
      <c r="L127" s="45">
        <v>42000</v>
      </c>
      <c r="M127" s="49">
        <v>4000</v>
      </c>
      <c r="N127" s="12">
        <v>9.5238095238095237</v>
      </c>
      <c r="O127" s="52">
        <v>4000</v>
      </c>
      <c r="P127" s="12">
        <v>9.5238095238095237</v>
      </c>
      <c r="Q127" s="52">
        <v>4000</v>
      </c>
      <c r="R127" s="14">
        <v>9.5238095238095237</v>
      </c>
      <c r="S127" s="54">
        <f t="shared" si="12"/>
        <v>12000</v>
      </c>
      <c r="T127" s="13">
        <f t="shared" si="13"/>
        <v>28.571428571428569</v>
      </c>
      <c r="U127" s="49">
        <v>5000</v>
      </c>
      <c r="V127" s="12">
        <v>11.904761904761905</v>
      </c>
      <c r="W127" s="52">
        <v>5000</v>
      </c>
      <c r="X127" s="12">
        <v>11.904761904761905</v>
      </c>
      <c r="Y127" s="52">
        <v>5000</v>
      </c>
      <c r="Z127" s="14">
        <v>11.904761904761905</v>
      </c>
      <c r="AA127" s="54">
        <f t="shared" si="14"/>
        <v>15000</v>
      </c>
      <c r="AB127" s="13">
        <f t="shared" si="15"/>
        <v>35.714285714285715</v>
      </c>
      <c r="AC127" s="58">
        <f t="shared" si="16"/>
        <v>27000</v>
      </c>
      <c r="AD127" s="13">
        <f t="shared" si="17"/>
        <v>64.285714285714278</v>
      </c>
      <c r="AE127" s="49">
        <v>4000</v>
      </c>
      <c r="AF127" s="12">
        <v>9.5238095238095237</v>
      </c>
      <c r="AG127" s="52">
        <v>4000</v>
      </c>
      <c r="AH127" s="12">
        <v>9.5238095238095237</v>
      </c>
      <c r="AI127" s="52">
        <v>4000</v>
      </c>
      <c r="AJ127" s="14">
        <v>9.5238095238095237</v>
      </c>
      <c r="AK127" s="54">
        <f t="shared" si="18"/>
        <v>12000</v>
      </c>
      <c r="AL127" s="13">
        <f t="shared" si="19"/>
        <v>28.571428571428569</v>
      </c>
      <c r="AM127" s="49">
        <v>3000</v>
      </c>
      <c r="AN127" s="12">
        <v>7.1428571428571432</v>
      </c>
      <c r="AO127" s="52">
        <v>0</v>
      </c>
      <c r="AP127" s="12">
        <v>0</v>
      </c>
      <c r="AQ127" s="52">
        <v>0</v>
      </c>
      <c r="AR127" s="14">
        <v>0</v>
      </c>
      <c r="AS127" s="54">
        <f t="shared" si="20"/>
        <v>3000</v>
      </c>
      <c r="AT127" s="13">
        <f t="shared" si="21"/>
        <v>7.1428571428571432</v>
      </c>
      <c r="AU127" s="58">
        <f t="shared" si="22"/>
        <v>42000</v>
      </c>
      <c r="AV127" s="13">
        <f t="shared" si="23"/>
        <v>100</v>
      </c>
    </row>
    <row r="128" spans="1:48" ht="27" customHeight="1">
      <c r="A128" s="17" t="s">
        <v>0</v>
      </c>
      <c r="B128" s="18" t="s">
        <v>0</v>
      </c>
      <c r="C128" s="18" t="s">
        <v>0</v>
      </c>
      <c r="D128" s="25" t="s">
        <v>0</v>
      </c>
      <c r="E128" s="17" t="s">
        <v>0</v>
      </c>
      <c r="F128" s="18" t="s">
        <v>0</v>
      </c>
      <c r="G128" s="18" t="s">
        <v>0</v>
      </c>
      <c r="H128" s="25" t="s">
        <v>0</v>
      </c>
      <c r="I128" s="10" t="s">
        <v>0</v>
      </c>
      <c r="J128" s="17" t="s">
        <v>73</v>
      </c>
      <c r="K128" s="25" t="s">
        <v>72</v>
      </c>
      <c r="L128" s="45">
        <v>15000</v>
      </c>
      <c r="M128" s="49">
        <v>1000</v>
      </c>
      <c r="N128" s="12">
        <v>6.666666666666667</v>
      </c>
      <c r="O128" s="52">
        <v>2000</v>
      </c>
      <c r="P128" s="12">
        <v>13.333333333333334</v>
      </c>
      <c r="Q128" s="52">
        <v>1000</v>
      </c>
      <c r="R128" s="14">
        <v>6.666666666666667</v>
      </c>
      <c r="S128" s="54">
        <f t="shared" si="12"/>
        <v>4000</v>
      </c>
      <c r="T128" s="13">
        <f t="shared" si="13"/>
        <v>26.666666666666668</v>
      </c>
      <c r="U128" s="49">
        <v>1000</v>
      </c>
      <c r="V128" s="12">
        <v>6.666666666666667</v>
      </c>
      <c r="W128" s="52">
        <v>1000</v>
      </c>
      <c r="X128" s="12">
        <v>6.666666666666667</v>
      </c>
      <c r="Y128" s="52">
        <v>1000</v>
      </c>
      <c r="Z128" s="14">
        <v>6.666666666666667</v>
      </c>
      <c r="AA128" s="54">
        <f t="shared" si="14"/>
        <v>3000</v>
      </c>
      <c r="AB128" s="13">
        <f t="shared" si="15"/>
        <v>20</v>
      </c>
      <c r="AC128" s="58">
        <f t="shared" si="16"/>
        <v>7000</v>
      </c>
      <c r="AD128" s="13">
        <f t="shared" si="17"/>
        <v>46.666666666666671</v>
      </c>
      <c r="AE128" s="49">
        <v>1000</v>
      </c>
      <c r="AF128" s="12">
        <v>6.666666666666667</v>
      </c>
      <c r="AG128" s="52">
        <v>1000</v>
      </c>
      <c r="AH128" s="12">
        <v>6.666666666666667</v>
      </c>
      <c r="AI128" s="52">
        <v>1000</v>
      </c>
      <c r="AJ128" s="14">
        <v>6.666666666666667</v>
      </c>
      <c r="AK128" s="54">
        <f t="shared" si="18"/>
        <v>3000</v>
      </c>
      <c r="AL128" s="13">
        <f t="shared" si="19"/>
        <v>20</v>
      </c>
      <c r="AM128" s="49">
        <v>2000</v>
      </c>
      <c r="AN128" s="12">
        <v>13.333333333333334</v>
      </c>
      <c r="AO128" s="52">
        <v>2000</v>
      </c>
      <c r="AP128" s="12">
        <v>13.333333333333334</v>
      </c>
      <c r="AQ128" s="52">
        <v>1000</v>
      </c>
      <c r="AR128" s="14">
        <v>6.666666666666667</v>
      </c>
      <c r="AS128" s="54">
        <f t="shared" si="20"/>
        <v>5000</v>
      </c>
      <c r="AT128" s="13">
        <f t="shared" si="21"/>
        <v>33.333333333333336</v>
      </c>
      <c r="AU128" s="58">
        <f t="shared" si="22"/>
        <v>15000</v>
      </c>
      <c r="AV128" s="13">
        <f t="shared" si="23"/>
        <v>100.00000000000001</v>
      </c>
    </row>
    <row r="129" spans="1:48" ht="27" customHeight="1">
      <c r="A129" s="17" t="s">
        <v>44</v>
      </c>
      <c r="B129" s="18" t="s">
        <v>45</v>
      </c>
      <c r="C129" s="18" t="s">
        <v>48</v>
      </c>
      <c r="D129" s="25" t="s">
        <v>53</v>
      </c>
      <c r="E129" s="17" t="s">
        <v>52</v>
      </c>
      <c r="F129" s="18" t="s">
        <v>55</v>
      </c>
      <c r="G129" s="18" t="s">
        <v>71</v>
      </c>
      <c r="H129" s="25" t="s">
        <v>47</v>
      </c>
      <c r="I129" s="10" t="s">
        <v>51</v>
      </c>
      <c r="J129" s="17" t="s">
        <v>52</v>
      </c>
      <c r="K129" s="25" t="s">
        <v>50</v>
      </c>
      <c r="L129" s="45">
        <v>726000</v>
      </c>
      <c r="M129" s="49">
        <v>109000</v>
      </c>
      <c r="N129" s="12">
        <v>15.013774104683195</v>
      </c>
      <c r="O129" s="52">
        <v>44000</v>
      </c>
      <c r="P129" s="12">
        <v>6.0606060606060606</v>
      </c>
      <c r="Q129" s="52">
        <v>44000</v>
      </c>
      <c r="R129" s="14">
        <v>6.0606060606060606</v>
      </c>
      <c r="S129" s="54">
        <f t="shared" si="12"/>
        <v>197000</v>
      </c>
      <c r="T129" s="13">
        <f t="shared" si="13"/>
        <v>27.134986225895318</v>
      </c>
      <c r="U129" s="49">
        <v>65000</v>
      </c>
      <c r="V129" s="12">
        <v>8.9531680440771346</v>
      </c>
      <c r="W129" s="52">
        <v>65000</v>
      </c>
      <c r="X129" s="12">
        <v>8.9531680440771346</v>
      </c>
      <c r="Y129" s="52">
        <v>65000</v>
      </c>
      <c r="Z129" s="14">
        <v>8.9531680440771346</v>
      </c>
      <c r="AA129" s="54">
        <f t="shared" si="14"/>
        <v>195000</v>
      </c>
      <c r="AB129" s="13">
        <f t="shared" si="15"/>
        <v>26.859504132231404</v>
      </c>
      <c r="AC129" s="58">
        <f t="shared" si="16"/>
        <v>392000</v>
      </c>
      <c r="AD129" s="13">
        <f t="shared" si="17"/>
        <v>53.994490358126725</v>
      </c>
      <c r="AE129" s="49">
        <v>65000</v>
      </c>
      <c r="AF129" s="12">
        <v>8.9531680440771346</v>
      </c>
      <c r="AG129" s="52">
        <v>65000</v>
      </c>
      <c r="AH129" s="12">
        <v>8.9531680440771346</v>
      </c>
      <c r="AI129" s="52">
        <v>65000</v>
      </c>
      <c r="AJ129" s="14">
        <v>8.9531680440771346</v>
      </c>
      <c r="AK129" s="54">
        <f t="shared" si="18"/>
        <v>195000</v>
      </c>
      <c r="AL129" s="13">
        <f t="shared" si="19"/>
        <v>26.859504132231404</v>
      </c>
      <c r="AM129" s="49">
        <v>44000</v>
      </c>
      <c r="AN129" s="12">
        <v>6.0606060606060606</v>
      </c>
      <c r="AO129" s="52">
        <v>44000</v>
      </c>
      <c r="AP129" s="12">
        <v>6.0606060606060606</v>
      </c>
      <c r="AQ129" s="52">
        <v>51000</v>
      </c>
      <c r="AR129" s="14">
        <v>7.0247933884297522</v>
      </c>
      <c r="AS129" s="54">
        <f t="shared" si="20"/>
        <v>139000</v>
      </c>
      <c r="AT129" s="13">
        <f t="shared" si="21"/>
        <v>19.146005509641874</v>
      </c>
      <c r="AU129" s="58">
        <f t="shared" si="22"/>
        <v>726000</v>
      </c>
      <c r="AV129" s="13">
        <f t="shared" si="23"/>
        <v>100</v>
      </c>
    </row>
    <row r="130" spans="1:48" ht="27" customHeight="1">
      <c r="A130" s="17" t="s">
        <v>0</v>
      </c>
      <c r="B130" s="18" t="s">
        <v>0</v>
      </c>
      <c r="C130" s="18" t="s">
        <v>0</v>
      </c>
      <c r="D130" s="25" t="s">
        <v>0</v>
      </c>
      <c r="E130" s="17" t="s">
        <v>0</v>
      </c>
      <c r="F130" s="18" t="s">
        <v>0</v>
      </c>
      <c r="G130" s="18" t="s">
        <v>0</v>
      </c>
      <c r="H130" s="25" t="s">
        <v>0</v>
      </c>
      <c r="I130" s="10" t="s">
        <v>0</v>
      </c>
      <c r="J130" s="17" t="s">
        <v>53</v>
      </c>
      <c r="K130" s="25" t="s">
        <v>50</v>
      </c>
      <c r="L130" s="45">
        <v>136000</v>
      </c>
      <c r="M130" s="49">
        <v>20000</v>
      </c>
      <c r="N130" s="12">
        <v>14.705882352941176</v>
      </c>
      <c r="O130" s="52">
        <v>8000</v>
      </c>
      <c r="P130" s="12">
        <v>5.882352941176471</v>
      </c>
      <c r="Q130" s="52">
        <v>8000</v>
      </c>
      <c r="R130" s="14">
        <v>5.882352941176471</v>
      </c>
      <c r="S130" s="54">
        <f t="shared" si="12"/>
        <v>36000</v>
      </c>
      <c r="T130" s="13">
        <f t="shared" si="13"/>
        <v>26.470588235294116</v>
      </c>
      <c r="U130" s="49">
        <v>12000</v>
      </c>
      <c r="V130" s="12">
        <v>8.8235294117647065</v>
      </c>
      <c r="W130" s="52">
        <v>12000</v>
      </c>
      <c r="X130" s="12">
        <v>8.8235294117647065</v>
      </c>
      <c r="Y130" s="52">
        <v>12000</v>
      </c>
      <c r="Z130" s="14">
        <v>8.8235294117647065</v>
      </c>
      <c r="AA130" s="54">
        <f t="shared" si="14"/>
        <v>36000</v>
      </c>
      <c r="AB130" s="13">
        <f t="shared" si="15"/>
        <v>26.47058823529412</v>
      </c>
      <c r="AC130" s="58">
        <f t="shared" si="16"/>
        <v>72000</v>
      </c>
      <c r="AD130" s="13">
        <f t="shared" si="17"/>
        <v>52.941176470588232</v>
      </c>
      <c r="AE130" s="49">
        <v>14000</v>
      </c>
      <c r="AF130" s="12">
        <v>10.294117647058824</v>
      </c>
      <c r="AG130" s="52">
        <v>12000</v>
      </c>
      <c r="AH130" s="12">
        <v>8.8235294117647065</v>
      </c>
      <c r="AI130" s="52">
        <v>12000</v>
      </c>
      <c r="AJ130" s="14">
        <v>8.8235294117647065</v>
      </c>
      <c r="AK130" s="54">
        <f t="shared" si="18"/>
        <v>38000</v>
      </c>
      <c r="AL130" s="13">
        <f t="shared" si="19"/>
        <v>27.941176470588236</v>
      </c>
      <c r="AM130" s="49">
        <v>8000</v>
      </c>
      <c r="AN130" s="12">
        <v>5.882352941176471</v>
      </c>
      <c r="AO130" s="52">
        <v>10000</v>
      </c>
      <c r="AP130" s="12">
        <v>7.3529411764705879</v>
      </c>
      <c r="AQ130" s="52">
        <v>8000</v>
      </c>
      <c r="AR130" s="14">
        <v>5.882352941176471</v>
      </c>
      <c r="AS130" s="54">
        <f t="shared" si="20"/>
        <v>26000</v>
      </c>
      <c r="AT130" s="13">
        <f t="shared" si="21"/>
        <v>19.117647058823529</v>
      </c>
      <c r="AU130" s="58">
        <f t="shared" si="22"/>
        <v>136000</v>
      </c>
      <c r="AV130" s="13">
        <f t="shared" si="23"/>
        <v>100</v>
      </c>
    </row>
    <row r="131" spans="1:48" ht="27" customHeight="1">
      <c r="A131" s="17" t="s">
        <v>0</v>
      </c>
      <c r="B131" s="18" t="s">
        <v>0</v>
      </c>
      <c r="C131" s="18" t="s">
        <v>0</v>
      </c>
      <c r="D131" s="25" t="s">
        <v>0</v>
      </c>
      <c r="E131" s="17" t="s">
        <v>0</v>
      </c>
      <c r="F131" s="18" t="s">
        <v>0</v>
      </c>
      <c r="G131" s="18" t="s">
        <v>0</v>
      </c>
      <c r="H131" s="25" t="s">
        <v>0</v>
      </c>
      <c r="I131" s="10" t="s">
        <v>0</v>
      </c>
      <c r="J131" s="17" t="s">
        <v>54</v>
      </c>
      <c r="K131" s="25" t="s">
        <v>55</v>
      </c>
      <c r="L131" s="45">
        <v>2000</v>
      </c>
      <c r="M131" s="49">
        <v>250</v>
      </c>
      <c r="N131" s="12">
        <v>12.5</v>
      </c>
      <c r="O131" s="52">
        <v>250</v>
      </c>
      <c r="P131" s="12">
        <v>12.5</v>
      </c>
      <c r="Q131" s="52">
        <v>250</v>
      </c>
      <c r="R131" s="14">
        <v>12.5</v>
      </c>
      <c r="S131" s="54">
        <f t="shared" si="12"/>
        <v>750</v>
      </c>
      <c r="T131" s="13">
        <f t="shared" si="13"/>
        <v>37.5</v>
      </c>
      <c r="U131" s="49">
        <v>250</v>
      </c>
      <c r="V131" s="12">
        <v>12.5</v>
      </c>
      <c r="W131" s="52">
        <v>500</v>
      </c>
      <c r="X131" s="12">
        <v>25</v>
      </c>
      <c r="Y131" s="52">
        <v>0</v>
      </c>
      <c r="Z131" s="14">
        <v>0</v>
      </c>
      <c r="AA131" s="54">
        <f t="shared" si="14"/>
        <v>750</v>
      </c>
      <c r="AB131" s="13">
        <f t="shared" si="15"/>
        <v>37.5</v>
      </c>
      <c r="AC131" s="58">
        <f t="shared" si="16"/>
        <v>1500</v>
      </c>
      <c r="AD131" s="13">
        <f t="shared" si="17"/>
        <v>75</v>
      </c>
      <c r="AE131" s="49">
        <v>500</v>
      </c>
      <c r="AF131" s="12">
        <v>25</v>
      </c>
      <c r="AG131" s="52">
        <v>0</v>
      </c>
      <c r="AH131" s="12">
        <v>0</v>
      </c>
      <c r="AI131" s="52">
        <v>0</v>
      </c>
      <c r="AJ131" s="14">
        <v>0</v>
      </c>
      <c r="AK131" s="54">
        <f t="shared" si="18"/>
        <v>500</v>
      </c>
      <c r="AL131" s="13">
        <f t="shared" si="19"/>
        <v>25</v>
      </c>
      <c r="AM131" s="49">
        <v>0</v>
      </c>
      <c r="AN131" s="12">
        <v>0</v>
      </c>
      <c r="AO131" s="52">
        <v>0</v>
      </c>
      <c r="AP131" s="12">
        <v>0</v>
      </c>
      <c r="AQ131" s="52">
        <v>0</v>
      </c>
      <c r="AR131" s="14">
        <v>0</v>
      </c>
      <c r="AS131" s="54">
        <f t="shared" si="20"/>
        <v>0</v>
      </c>
      <c r="AT131" s="13">
        <f t="shared" si="21"/>
        <v>0</v>
      </c>
      <c r="AU131" s="58">
        <f t="shared" si="22"/>
        <v>2000</v>
      </c>
      <c r="AV131" s="13">
        <f t="shared" si="23"/>
        <v>100</v>
      </c>
    </row>
    <row r="132" spans="1:48" ht="27" customHeight="1">
      <c r="A132" s="17" t="s">
        <v>0</v>
      </c>
      <c r="B132" s="18" t="s">
        <v>0</v>
      </c>
      <c r="C132" s="18" t="s">
        <v>0</v>
      </c>
      <c r="D132" s="25" t="s">
        <v>0</v>
      </c>
      <c r="E132" s="17" t="s">
        <v>0</v>
      </c>
      <c r="F132" s="18" t="s">
        <v>0</v>
      </c>
      <c r="G132" s="18" t="s">
        <v>0</v>
      </c>
      <c r="H132" s="25" t="s">
        <v>0</v>
      </c>
      <c r="I132" s="10" t="s">
        <v>0</v>
      </c>
      <c r="J132" s="17" t="s">
        <v>54</v>
      </c>
      <c r="K132" s="25" t="s">
        <v>56</v>
      </c>
      <c r="L132" s="45">
        <v>1000</v>
      </c>
      <c r="M132" s="49">
        <v>250</v>
      </c>
      <c r="N132" s="12">
        <v>25</v>
      </c>
      <c r="O132" s="52">
        <v>250</v>
      </c>
      <c r="P132" s="12">
        <v>25</v>
      </c>
      <c r="Q132" s="52">
        <v>0</v>
      </c>
      <c r="R132" s="14">
        <v>0</v>
      </c>
      <c r="S132" s="54">
        <f t="shared" si="12"/>
        <v>500</v>
      </c>
      <c r="T132" s="13">
        <f t="shared" si="13"/>
        <v>50</v>
      </c>
      <c r="U132" s="49">
        <v>500</v>
      </c>
      <c r="V132" s="12">
        <v>50</v>
      </c>
      <c r="W132" s="52">
        <v>0</v>
      </c>
      <c r="X132" s="12">
        <v>0</v>
      </c>
      <c r="Y132" s="52">
        <v>0</v>
      </c>
      <c r="Z132" s="14">
        <v>0</v>
      </c>
      <c r="AA132" s="54">
        <f t="shared" si="14"/>
        <v>500</v>
      </c>
      <c r="AB132" s="13">
        <f t="shared" si="15"/>
        <v>50</v>
      </c>
      <c r="AC132" s="58">
        <f t="shared" si="16"/>
        <v>1000</v>
      </c>
      <c r="AD132" s="13">
        <f t="shared" si="17"/>
        <v>100</v>
      </c>
      <c r="AE132" s="49">
        <v>0</v>
      </c>
      <c r="AF132" s="12">
        <v>0</v>
      </c>
      <c r="AG132" s="52">
        <v>0</v>
      </c>
      <c r="AH132" s="12">
        <v>0</v>
      </c>
      <c r="AI132" s="52">
        <v>0</v>
      </c>
      <c r="AJ132" s="14">
        <v>0</v>
      </c>
      <c r="AK132" s="54">
        <f t="shared" si="18"/>
        <v>0</v>
      </c>
      <c r="AL132" s="13">
        <f t="shared" si="19"/>
        <v>0</v>
      </c>
      <c r="AM132" s="49">
        <v>0</v>
      </c>
      <c r="AN132" s="12">
        <v>0</v>
      </c>
      <c r="AO132" s="52">
        <v>0</v>
      </c>
      <c r="AP132" s="12">
        <v>0</v>
      </c>
      <c r="AQ132" s="52">
        <v>0</v>
      </c>
      <c r="AR132" s="14">
        <v>0</v>
      </c>
      <c r="AS132" s="54">
        <f t="shared" si="20"/>
        <v>0</v>
      </c>
      <c r="AT132" s="13">
        <f t="shared" si="21"/>
        <v>0</v>
      </c>
      <c r="AU132" s="58">
        <f t="shared" si="22"/>
        <v>1000</v>
      </c>
      <c r="AV132" s="13">
        <f t="shared" si="23"/>
        <v>100</v>
      </c>
    </row>
    <row r="133" spans="1:48" ht="27" customHeight="1">
      <c r="A133" s="17" t="s">
        <v>0</v>
      </c>
      <c r="B133" s="18" t="s">
        <v>0</v>
      </c>
      <c r="C133" s="18" t="s">
        <v>0</v>
      </c>
      <c r="D133" s="25" t="s">
        <v>0</v>
      </c>
      <c r="E133" s="17" t="s">
        <v>0</v>
      </c>
      <c r="F133" s="18" t="s">
        <v>0</v>
      </c>
      <c r="G133" s="18" t="s">
        <v>0</v>
      </c>
      <c r="H133" s="25" t="s">
        <v>0</v>
      </c>
      <c r="I133" s="10" t="s">
        <v>0</v>
      </c>
      <c r="J133" s="17" t="s">
        <v>54</v>
      </c>
      <c r="K133" s="25" t="s">
        <v>57</v>
      </c>
      <c r="L133" s="45">
        <v>3000</v>
      </c>
      <c r="M133" s="49">
        <v>250</v>
      </c>
      <c r="N133" s="12">
        <v>8.3333333333333339</v>
      </c>
      <c r="O133" s="52">
        <v>250</v>
      </c>
      <c r="P133" s="12">
        <v>8.3333333333333339</v>
      </c>
      <c r="Q133" s="52">
        <v>250</v>
      </c>
      <c r="R133" s="14">
        <v>8.3333333333333339</v>
      </c>
      <c r="S133" s="54">
        <f t="shared" si="12"/>
        <v>750</v>
      </c>
      <c r="T133" s="13">
        <f t="shared" si="13"/>
        <v>25</v>
      </c>
      <c r="U133" s="49">
        <v>750</v>
      </c>
      <c r="V133" s="12">
        <v>25</v>
      </c>
      <c r="W133" s="52">
        <v>250</v>
      </c>
      <c r="X133" s="12">
        <v>8.3333333333333339</v>
      </c>
      <c r="Y133" s="52">
        <v>250</v>
      </c>
      <c r="Z133" s="14">
        <v>8.3333333333333339</v>
      </c>
      <c r="AA133" s="54">
        <f t="shared" si="14"/>
        <v>1250</v>
      </c>
      <c r="AB133" s="13">
        <f t="shared" si="15"/>
        <v>41.666666666666671</v>
      </c>
      <c r="AC133" s="58">
        <f t="shared" si="16"/>
        <v>2000</v>
      </c>
      <c r="AD133" s="13">
        <f t="shared" si="17"/>
        <v>66.666666666666671</v>
      </c>
      <c r="AE133" s="49">
        <v>1000</v>
      </c>
      <c r="AF133" s="12">
        <v>33.333333333333336</v>
      </c>
      <c r="AG133" s="52">
        <v>0</v>
      </c>
      <c r="AH133" s="12">
        <v>0</v>
      </c>
      <c r="AI133" s="52">
        <v>0</v>
      </c>
      <c r="AJ133" s="14">
        <v>0</v>
      </c>
      <c r="AK133" s="54">
        <f t="shared" si="18"/>
        <v>1000</v>
      </c>
      <c r="AL133" s="13">
        <f t="shared" si="19"/>
        <v>33.333333333333336</v>
      </c>
      <c r="AM133" s="49">
        <v>0</v>
      </c>
      <c r="AN133" s="12">
        <v>0</v>
      </c>
      <c r="AO133" s="52">
        <v>0</v>
      </c>
      <c r="AP133" s="12">
        <v>0</v>
      </c>
      <c r="AQ133" s="52">
        <v>0</v>
      </c>
      <c r="AR133" s="14">
        <v>0</v>
      </c>
      <c r="AS133" s="54">
        <f t="shared" si="20"/>
        <v>0</v>
      </c>
      <c r="AT133" s="13">
        <f t="shared" si="21"/>
        <v>0</v>
      </c>
      <c r="AU133" s="58">
        <f t="shared" si="22"/>
        <v>3000</v>
      </c>
      <c r="AV133" s="13">
        <f t="shared" si="23"/>
        <v>100</v>
      </c>
    </row>
    <row r="134" spans="1:48" ht="27" customHeight="1">
      <c r="A134" s="17" t="s">
        <v>0</v>
      </c>
      <c r="B134" s="18" t="s">
        <v>0</v>
      </c>
      <c r="C134" s="18" t="s">
        <v>0</v>
      </c>
      <c r="D134" s="25" t="s">
        <v>0</v>
      </c>
      <c r="E134" s="17" t="s">
        <v>48</v>
      </c>
      <c r="F134" s="18" t="s">
        <v>49</v>
      </c>
      <c r="G134" s="18" t="s">
        <v>50</v>
      </c>
      <c r="H134" s="25" t="s">
        <v>47</v>
      </c>
      <c r="I134" s="10" t="s">
        <v>51</v>
      </c>
      <c r="J134" s="17" t="s">
        <v>52</v>
      </c>
      <c r="K134" s="25" t="s">
        <v>55</v>
      </c>
      <c r="L134" s="45">
        <v>3784000</v>
      </c>
      <c r="M134" s="49">
        <v>568000</v>
      </c>
      <c r="N134" s="12">
        <v>15.010570824524313</v>
      </c>
      <c r="O134" s="52">
        <v>261000</v>
      </c>
      <c r="P134" s="12">
        <v>6.897463002114165</v>
      </c>
      <c r="Q134" s="52">
        <v>261000</v>
      </c>
      <c r="R134" s="14">
        <v>6.897463002114165</v>
      </c>
      <c r="S134" s="54">
        <f t="shared" si="12"/>
        <v>1090000</v>
      </c>
      <c r="T134" s="13">
        <f t="shared" si="13"/>
        <v>28.805496828752645</v>
      </c>
      <c r="U134" s="49">
        <v>256000</v>
      </c>
      <c r="V134" s="12">
        <v>6.7653276955602539</v>
      </c>
      <c r="W134" s="52">
        <v>256000</v>
      </c>
      <c r="X134" s="12">
        <v>6.7653276955602539</v>
      </c>
      <c r="Y134" s="52">
        <v>256000</v>
      </c>
      <c r="Z134" s="14">
        <v>6.7653276955602539</v>
      </c>
      <c r="AA134" s="54">
        <f t="shared" si="14"/>
        <v>768000</v>
      </c>
      <c r="AB134" s="13">
        <f t="shared" si="15"/>
        <v>20.295983086680764</v>
      </c>
      <c r="AC134" s="58">
        <f t="shared" si="16"/>
        <v>1858000</v>
      </c>
      <c r="AD134" s="13">
        <f t="shared" si="17"/>
        <v>49.101479915433409</v>
      </c>
      <c r="AE134" s="49">
        <v>379000</v>
      </c>
      <c r="AF134" s="12">
        <v>10.015856236786469</v>
      </c>
      <c r="AG134" s="52">
        <v>379000</v>
      </c>
      <c r="AH134" s="12">
        <v>10.015856236786469</v>
      </c>
      <c r="AI134" s="52">
        <v>379000</v>
      </c>
      <c r="AJ134" s="14">
        <v>10.015856236786469</v>
      </c>
      <c r="AK134" s="54">
        <f t="shared" si="18"/>
        <v>1137000</v>
      </c>
      <c r="AL134" s="13">
        <f t="shared" si="19"/>
        <v>30.047568710359407</v>
      </c>
      <c r="AM134" s="49">
        <v>250000</v>
      </c>
      <c r="AN134" s="12">
        <v>6.6067653276955607</v>
      </c>
      <c r="AO134" s="52">
        <v>250000</v>
      </c>
      <c r="AP134" s="12">
        <v>6.6067653276955607</v>
      </c>
      <c r="AQ134" s="52">
        <v>289000</v>
      </c>
      <c r="AR134" s="14">
        <v>7.6374207188160677</v>
      </c>
      <c r="AS134" s="54">
        <f t="shared" si="20"/>
        <v>789000</v>
      </c>
      <c r="AT134" s="13">
        <f t="shared" si="21"/>
        <v>20.850951374207188</v>
      </c>
      <c r="AU134" s="58">
        <f t="shared" si="22"/>
        <v>3784000</v>
      </c>
      <c r="AV134" s="13">
        <f t="shared" si="23"/>
        <v>100</v>
      </c>
    </row>
    <row r="135" spans="1:48" ht="27" customHeight="1">
      <c r="A135" s="17" t="s">
        <v>0</v>
      </c>
      <c r="B135" s="18" t="s">
        <v>0</v>
      </c>
      <c r="C135" s="18" t="s">
        <v>0</v>
      </c>
      <c r="D135" s="25" t="s">
        <v>0</v>
      </c>
      <c r="E135" s="17" t="s">
        <v>0</v>
      </c>
      <c r="F135" s="18" t="s">
        <v>0</v>
      </c>
      <c r="G135" s="18" t="s">
        <v>0</v>
      </c>
      <c r="H135" s="25" t="s">
        <v>0</v>
      </c>
      <c r="I135" s="10" t="s">
        <v>0</v>
      </c>
      <c r="J135" s="17" t="s">
        <v>53</v>
      </c>
      <c r="K135" s="25" t="s">
        <v>55</v>
      </c>
      <c r="L135" s="45">
        <v>729000</v>
      </c>
      <c r="M135" s="49">
        <v>110000</v>
      </c>
      <c r="N135" s="12">
        <v>15.089163237311386</v>
      </c>
      <c r="O135" s="52">
        <v>50000</v>
      </c>
      <c r="P135" s="12">
        <v>6.8587105624142657</v>
      </c>
      <c r="Q135" s="52">
        <v>40000</v>
      </c>
      <c r="R135" s="14">
        <v>5.4869684499314131</v>
      </c>
      <c r="S135" s="54">
        <f t="shared" si="12"/>
        <v>200000</v>
      </c>
      <c r="T135" s="13">
        <f t="shared" si="13"/>
        <v>27.434842249657066</v>
      </c>
      <c r="U135" s="49">
        <v>60000</v>
      </c>
      <c r="V135" s="12">
        <v>8.2304526748971192</v>
      </c>
      <c r="W135" s="52">
        <v>60000</v>
      </c>
      <c r="X135" s="12">
        <v>8.2304526748971192</v>
      </c>
      <c r="Y135" s="52">
        <v>60000</v>
      </c>
      <c r="Z135" s="14">
        <v>8.2304526748971192</v>
      </c>
      <c r="AA135" s="54">
        <f t="shared" si="14"/>
        <v>180000</v>
      </c>
      <c r="AB135" s="13">
        <f t="shared" si="15"/>
        <v>24.691358024691358</v>
      </c>
      <c r="AC135" s="58">
        <f t="shared" si="16"/>
        <v>380000</v>
      </c>
      <c r="AD135" s="13">
        <f t="shared" si="17"/>
        <v>52.12620027434842</v>
      </c>
      <c r="AE135" s="49">
        <v>70000</v>
      </c>
      <c r="AF135" s="12">
        <v>9.6021947873799718</v>
      </c>
      <c r="AG135" s="52">
        <v>70000</v>
      </c>
      <c r="AH135" s="12">
        <v>9.6021947873799718</v>
      </c>
      <c r="AI135" s="52">
        <v>70000</v>
      </c>
      <c r="AJ135" s="14">
        <v>9.6021947873799718</v>
      </c>
      <c r="AK135" s="54">
        <f t="shared" si="18"/>
        <v>210000</v>
      </c>
      <c r="AL135" s="13">
        <f t="shared" si="19"/>
        <v>28.806584362139915</v>
      </c>
      <c r="AM135" s="49">
        <v>50000</v>
      </c>
      <c r="AN135" s="12">
        <v>6.8587105624142657</v>
      </c>
      <c r="AO135" s="52">
        <v>49000</v>
      </c>
      <c r="AP135" s="12">
        <v>6.7215363511659811</v>
      </c>
      <c r="AQ135" s="52">
        <v>40000</v>
      </c>
      <c r="AR135" s="14">
        <v>5.4869684499314131</v>
      </c>
      <c r="AS135" s="54">
        <f t="shared" si="20"/>
        <v>139000</v>
      </c>
      <c r="AT135" s="13">
        <f t="shared" si="21"/>
        <v>19.067215363511661</v>
      </c>
      <c r="AU135" s="58">
        <f t="shared" si="22"/>
        <v>729000</v>
      </c>
      <c r="AV135" s="13">
        <f t="shared" si="23"/>
        <v>100</v>
      </c>
    </row>
    <row r="136" spans="1:48" ht="27" customHeight="1">
      <c r="A136" s="17" t="s">
        <v>44</v>
      </c>
      <c r="B136" s="18" t="s">
        <v>45</v>
      </c>
      <c r="C136" s="18" t="s">
        <v>48</v>
      </c>
      <c r="D136" s="25" t="s">
        <v>46</v>
      </c>
      <c r="E136" s="17" t="s">
        <v>52</v>
      </c>
      <c r="F136" s="18" t="s">
        <v>55</v>
      </c>
      <c r="G136" s="18" t="s">
        <v>71</v>
      </c>
      <c r="H136" s="25" t="s">
        <v>47</v>
      </c>
      <c r="I136" s="10" t="s">
        <v>51</v>
      </c>
      <c r="J136" s="17" t="s">
        <v>52</v>
      </c>
      <c r="K136" s="25" t="s">
        <v>50</v>
      </c>
      <c r="L136" s="45">
        <v>1903000</v>
      </c>
      <c r="M136" s="49">
        <v>285000</v>
      </c>
      <c r="N136" s="12">
        <v>14.976353126642143</v>
      </c>
      <c r="O136" s="52">
        <v>115000</v>
      </c>
      <c r="P136" s="12">
        <v>6.0430898581187602</v>
      </c>
      <c r="Q136" s="52">
        <v>115000</v>
      </c>
      <c r="R136" s="14">
        <v>6.0430898581187602</v>
      </c>
      <c r="S136" s="54">
        <f t="shared" si="12"/>
        <v>515000</v>
      </c>
      <c r="T136" s="13">
        <f t="shared" si="13"/>
        <v>27.062532842879662</v>
      </c>
      <c r="U136" s="49">
        <v>165000</v>
      </c>
      <c r="V136" s="12">
        <v>8.6705202312138727</v>
      </c>
      <c r="W136" s="52">
        <v>165000</v>
      </c>
      <c r="X136" s="12">
        <v>8.6705202312138727</v>
      </c>
      <c r="Y136" s="52">
        <v>165000</v>
      </c>
      <c r="Z136" s="14">
        <v>8.6705202312138727</v>
      </c>
      <c r="AA136" s="54">
        <f t="shared" si="14"/>
        <v>495000</v>
      </c>
      <c r="AB136" s="13">
        <f t="shared" si="15"/>
        <v>26.01156069364162</v>
      </c>
      <c r="AC136" s="58">
        <f t="shared" si="16"/>
        <v>1010000</v>
      </c>
      <c r="AD136" s="13">
        <f t="shared" si="17"/>
        <v>53.074093536521282</v>
      </c>
      <c r="AE136" s="49">
        <v>175000</v>
      </c>
      <c r="AF136" s="12">
        <v>9.1960063058328956</v>
      </c>
      <c r="AG136" s="52">
        <v>175000</v>
      </c>
      <c r="AH136" s="12">
        <v>9.1960063058328956</v>
      </c>
      <c r="AI136" s="52">
        <v>175000</v>
      </c>
      <c r="AJ136" s="14">
        <v>9.1960063058328956</v>
      </c>
      <c r="AK136" s="54">
        <f t="shared" si="18"/>
        <v>525000</v>
      </c>
      <c r="AL136" s="13">
        <f t="shared" si="19"/>
        <v>27.588018917498687</v>
      </c>
      <c r="AM136" s="49">
        <v>117000</v>
      </c>
      <c r="AN136" s="12">
        <v>6.1481870730425641</v>
      </c>
      <c r="AO136" s="52">
        <v>126000</v>
      </c>
      <c r="AP136" s="12">
        <v>6.621124540199685</v>
      </c>
      <c r="AQ136" s="52">
        <v>125000</v>
      </c>
      <c r="AR136" s="14">
        <v>6.5685759327377822</v>
      </c>
      <c r="AS136" s="54">
        <f t="shared" si="20"/>
        <v>368000</v>
      </c>
      <c r="AT136" s="13">
        <f t="shared" si="21"/>
        <v>19.337887545980031</v>
      </c>
      <c r="AU136" s="58">
        <f t="shared" si="22"/>
        <v>1903000</v>
      </c>
      <c r="AV136" s="13">
        <f t="shared" si="23"/>
        <v>100</v>
      </c>
    </row>
    <row r="137" spans="1:48" ht="27" customHeight="1">
      <c r="A137" s="17" t="s">
        <v>0</v>
      </c>
      <c r="B137" s="18" t="s">
        <v>0</v>
      </c>
      <c r="C137" s="18" t="s">
        <v>0</v>
      </c>
      <c r="D137" s="25" t="s">
        <v>0</v>
      </c>
      <c r="E137" s="17" t="s">
        <v>0</v>
      </c>
      <c r="F137" s="18" t="s">
        <v>0</v>
      </c>
      <c r="G137" s="18" t="s">
        <v>0</v>
      </c>
      <c r="H137" s="25" t="s">
        <v>0</v>
      </c>
      <c r="I137" s="10" t="s">
        <v>0</v>
      </c>
      <c r="J137" s="17" t="s">
        <v>52</v>
      </c>
      <c r="K137" s="25" t="s">
        <v>51</v>
      </c>
      <c r="L137" s="45">
        <v>223000</v>
      </c>
      <c r="M137" s="49">
        <v>34000</v>
      </c>
      <c r="N137" s="12">
        <v>15.246636771300448</v>
      </c>
      <c r="O137" s="52">
        <v>14000</v>
      </c>
      <c r="P137" s="12">
        <v>6.2780269058295968</v>
      </c>
      <c r="Q137" s="52">
        <v>14000</v>
      </c>
      <c r="R137" s="14">
        <v>6.2780269058295968</v>
      </c>
      <c r="S137" s="54">
        <f t="shared" si="12"/>
        <v>62000</v>
      </c>
      <c r="T137" s="13">
        <f t="shared" si="13"/>
        <v>27.802690582959642</v>
      </c>
      <c r="U137" s="49">
        <v>20000</v>
      </c>
      <c r="V137" s="12">
        <v>8.9686098654708513</v>
      </c>
      <c r="W137" s="52">
        <v>20000</v>
      </c>
      <c r="X137" s="12">
        <v>8.9686098654708513</v>
      </c>
      <c r="Y137" s="52">
        <v>20000</v>
      </c>
      <c r="Z137" s="14">
        <v>8.9686098654708513</v>
      </c>
      <c r="AA137" s="54">
        <f t="shared" si="14"/>
        <v>60000</v>
      </c>
      <c r="AB137" s="13">
        <f t="shared" si="15"/>
        <v>26.905829596412552</v>
      </c>
      <c r="AC137" s="58">
        <f t="shared" si="16"/>
        <v>122000</v>
      </c>
      <c r="AD137" s="13">
        <f t="shared" si="17"/>
        <v>54.708520179372194</v>
      </c>
      <c r="AE137" s="49">
        <v>20000</v>
      </c>
      <c r="AF137" s="12">
        <v>8.9686098654708513</v>
      </c>
      <c r="AG137" s="52">
        <v>20000</v>
      </c>
      <c r="AH137" s="12">
        <v>8.9686098654708513</v>
      </c>
      <c r="AI137" s="52">
        <v>20000</v>
      </c>
      <c r="AJ137" s="14">
        <v>8.9686098654708513</v>
      </c>
      <c r="AK137" s="54">
        <f t="shared" si="18"/>
        <v>60000</v>
      </c>
      <c r="AL137" s="13">
        <f t="shared" si="19"/>
        <v>26.905829596412552</v>
      </c>
      <c r="AM137" s="49">
        <v>16000</v>
      </c>
      <c r="AN137" s="12">
        <v>7.1748878923766819</v>
      </c>
      <c r="AO137" s="52">
        <v>16000</v>
      </c>
      <c r="AP137" s="12">
        <v>7.1748878923766819</v>
      </c>
      <c r="AQ137" s="52">
        <v>9000</v>
      </c>
      <c r="AR137" s="14">
        <v>4.0358744394618835</v>
      </c>
      <c r="AS137" s="54">
        <f t="shared" si="20"/>
        <v>41000</v>
      </c>
      <c r="AT137" s="13">
        <f t="shared" si="21"/>
        <v>18.385650224215247</v>
      </c>
      <c r="AU137" s="58">
        <f t="shared" si="22"/>
        <v>223000</v>
      </c>
      <c r="AV137" s="13">
        <f t="shared" si="23"/>
        <v>99.999999999999986</v>
      </c>
    </row>
    <row r="138" spans="1:48" ht="27" customHeight="1">
      <c r="A138" s="17" t="s">
        <v>0</v>
      </c>
      <c r="B138" s="18" t="s">
        <v>0</v>
      </c>
      <c r="C138" s="18" t="s">
        <v>0</v>
      </c>
      <c r="D138" s="25" t="s">
        <v>0</v>
      </c>
      <c r="E138" s="17" t="s">
        <v>0</v>
      </c>
      <c r="F138" s="18" t="s">
        <v>0</v>
      </c>
      <c r="G138" s="18" t="s">
        <v>0</v>
      </c>
      <c r="H138" s="25" t="s">
        <v>0</v>
      </c>
      <c r="I138" s="10" t="s">
        <v>0</v>
      </c>
      <c r="J138" s="17" t="s">
        <v>52</v>
      </c>
      <c r="K138" s="25" t="s">
        <v>49</v>
      </c>
      <c r="L138" s="45">
        <v>35000</v>
      </c>
      <c r="M138" s="49">
        <v>6000</v>
      </c>
      <c r="N138" s="12">
        <v>17.142857142857142</v>
      </c>
      <c r="O138" s="52">
        <v>3000</v>
      </c>
      <c r="P138" s="12">
        <v>8.5714285714285712</v>
      </c>
      <c r="Q138" s="52">
        <v>2000</v>
      </c>
      <c r="R138" s="14">
        <v>5.7142857142857144</v>
      </c>
      <c r="S138" s="54">
        <f t="shared" si="12"/>
        <v>11000</v>
      </c>
      <c r="T138" s="13">
        <f t="shared" si="13"/>
        <v>31.428571428571431</v>
      </c>
      <c r="U138" s="49">
        <v>4000</v>
      </c>
      <c r="V138" s="12">
        <v>11.428571428571429</v>
      </c>
      <c r="W138" s="52">
        <v>4000</v>
      </c>
      <c r="X138" s="12">
        <v>11.428571428571429</v>
      </c>
      <c r="Y138" s="52">
        <v>4000</v>
      </c>
      <c r="Z138" s="14">
        <v>11.428571428571429</v>
      </c>
      <c r="AA138" s="54">
        <f t="shared" si="14"/>
        <v>12000</v>
      </c>
      <c r="AB138" s="13">
        <f t="shared" si="15"/>
        <v>34.285714285714285</v>
      </c>
      <c r="AC138" s="58">
        <f t="shared" si="16"/>
        <v>23000</v>
      </c>
      <c r="AD138" s="13">
        <f t="shared" si="17"/>
        <v>65.714285714285722</v>
      </c>
      <c r="AE138" s="49">
        <v>4000</v>
      </c>
      <c r="AF138" s="12">
        <v>11.428571428571429</v>
      </c>
      <c r="AG138" s="52">
        <v>4000</v>
      </c>
      <c r="AH138" s="12">
        <v>11.428571428571429</v>
      </c>
      <c r="AI138" s="52">
        <v>4000</v>
      </c>
      <c r="AJ138" s="14">
        <v>11.428571428571429</v>
      </c>
      <c r="AK138" s="54">
        <f t="shared" si="18"/>
        <v>12000</v>
      </c>
      <c r="AL138" s="13">
        <f t="shared" si="19"/>
        <v>34.285714285714285</v>
      </c>
      <c r="AM138" s="49">
        <v>0</v>
      </c>
      <c r="AN138" s="12">
        <v>0</v>
      </c>
      <c r="AO138" s="52">
        <v>0</v>
      </c>
      <c r="AP138" s="12">
        <v>0</v>
      </c>
      <c r="AQ138" s="52">
        <v>0</v>
      </c>
      <c r="AR138" s="14">
        <v>0</v>
      </c>
      <c r="AS138" s="54">
        <f t="shared" si="20"/>
        <v>0</v>
      </c>
      <c r="AT138" s="13">
        <f t="shared" si="21"/>
        <v>0</v>
      </c>
      <c r="AU138" s="58">
        <f t="shared" si="22"/>
        <v>35000</v>
      </c>
      <c r="AV138" s="13">
        <f t="shared" si="23"/>
        <v>100</v>
      </c>
    </row>
    <row r="139" spans="1:48" ht="27" customHeight="1">
      <c r="A139" s="17" t="s">
        <v>0</v>
      </c>
      <c r="B139" s="18" t="s">
        <v>0</v>
      </c>
      <c r="C139" s="18" t="s">
        <v>0</v>
      </c>
      <c r="D139" s="25" t="s">
        <v>0</v>
      </c>
      <c r="E139" s="17" t="s">
        <v>0</v>
      </c>
      <c r="F139" s="18" t="s">
        <v>0</v>
      </c>
      <c r="G139" s="18" t="s">
        <v>0</v>
      </c>
      <c r="H139" s="25" t="s">
        <v>0</v>
      </c>
      <c r="I139" s="10" t="s">
        <v>0</v>
      </c>
      <c r="J139" s="17" t="s">
        <v>53</v>
      </c>
      <c r="K139" s="25" t="s">
        <v>50</v>
      </c>
      <c r="L139" s="45">
        <v>341000</v>
      </c>
      <c r="M139" s="49">
        <v>51000</v>
      </c>
      <c r="N139" s="12">
        <v>14.956011730205278</v>
      </c>
      <c r="O139" s="52">
        <v>21000</v>
      </c>
      <c r="P139" s="12">
        <v>6.1583577712609969</v>
      </c>
      <c r="Q139" s="52">
        <v>21000</v>
      </c>
      <c r="R139" s="14">
        <v>6.1583577712609969</v>
      </c>
      <c r="S139" s="54">
        <f t="shared" si="12"/>
        <v>93000</v>
      </c>
      <c r="T139" s="13">
        <f t="shared" si="13"/>
        <v>27.272727272727273</v>
      </c>
      <c r="U139" s="49">
        <v>30000</v>
      </c>
      <c r="V139" s="12">
        <v>8.7976539589442808</v>
      </c>
      <c r="W139" s="52">
        <v>30000</v>
      </c>
      <c r="X139" s="12">
        <v>8.7976539589442808</v>
      </c>
      <c r="Y139" s="52">
        <v>30000</v>
      </c>
      <c r="Z139" s="14">
        <v>8.7976539589442808</v>
      </c>
      <c r="AA139" s="54">
        <f t="shared" si="14"/>
        <v>90000</v>
      </c>
      <c r="AB139" s="13">
        <f t="shared" si="15"/>
        <v>26.392961876832842</v>
      </c>
      <c r="AC139" s="58">
        <f t="shared" si="16"/>
        <v>183000</v>
      </c>
      <c r="AD139" s="13">
        <f t="shared" si="17"/>
        <v>53.665689149560116</v>
      </c>
      <c r="AE139" s="49">
        <v>30000</v>
      </c>
      <c r="AF139" s="12">
        <v>8.7976539589442808</v>
      </c>
      <c r="AG139" s="52">
        <v>33000</v>
      </c>
      <c r="AH139" s="12">
        <v>9.67741935483871</v>
      </c>
      <c r="AI139" s="52">
        <v>33000</v>
      </c>
      <c r="AJ139" s="14">
        <v>9.67741935483871</v>
      </c>
      <c r="AK139" s="54">
        <f t="shared" si="18"/>
        <v>96000</v>
      </c>
      <c r="AL139" s="13">
        <f t="shared" si="19"/>
        <v>28.152492668621704</v>
      </c>
      <c r="AM139" s="49">
        <v>21000</v>
      </c>
      <c r="AN139" s="12">
        <v>6.1583577712609969</v>
      </c>
      <c r="AO139" s="52">
        <v>22000</v>
      </c>
      <c r="AP139" s="12">
        <v>6.4516129032258061</v>
      </c>
      <c r="AQ139" s="52">
        <v>19000</v>
      </c>
      <c r="AR139" s="14">
        <v>5.5718475073313787</v>
      </c>
      <c r="AS139" s="54">
        <f t="shared" si="20"/>
        <v>62000</v>
      </c>
      <c r="AT139" s="13">
        <f t="shared" si="21"/>
        <v>18.18181818181818</v>
      </c>
      <c r="AU139" s="58">
        <f t="shared" si="22"/>
        <v>341000</v>
      </c>
      <c r="AV139" s="13">
        <f t="shared" si="23"/>
        <v>100</v>
      </c>
    </row>
    <row r="140" spans="1:48" ht="27" customHeight="1">
      <c r="A140" s="17" t="s">
        <v>0</v>
      </c>
      <c r="B140" s="18" t="s">
        <v>0</v>
      </c>
      <c r="C140" s="18" t="s">
        <v>0</v>
      </c>
      <c r="D140" s="25" t="s">
        <v>0</v>
      </c>
      <c r="E140" s="17" t="s">
        <v>0</v>
      </c>
      <c r="F140" s="18" t="s">
        <v>0</v>
      </c>
      <c r="G140" s="18" t="s">
        <v>0</v>
      </c>
      <c r="H140" s="25" t="s">
        <v>0</v>
      </c>
      <c r="I140" s="10" t="s">
        <v>0</v>
      </c>
      <c r="J140" s="17" t="s">
        <v>53</v>
      </c>
      <c r="K140" s="25" t="s">
        <v>51</v>
      </c>
      <c r="L140" s="45">
        <v>43000</v>
      </c>
      <c r="M140" s="49">
        <v>6500</v>
      </c>
      <c r="N140" s="12">
        <v>15.116279069767442</v>
      </c>
      <c r="O140" s="52">
        <v>2500</v>
      </c>
      <c r="P140" s="12">
        <v>5.8139534883720927</v>
      </c>
      <c r="Q140" s="52">
        <v>3000</v>
      </c>
      <c r="R140" s="14">
        <v>6.9767441860465116</v>
      </c>
      <c r="S140" s="54">
        <f t="shared" si="12"/>
        <v>12000</v>
      </c>
      <c r="T140" s="13">
        <f t="shared" si="13"/>
        <v>27.906976744186046</v>
      </c>
      <c r="U140" s="49">
        <v>4000</v>
      </c>
      <c r="V140" s="12">
        <v>9.3023255813953494</v>
      </c>
      <c r="W140" s="52">
        <v>4000</v>
      </c>
      <c r="X140" s="12">
        <v>9.3023255813953494</v>
      </c>
      <c r="Y140" s="52">
        <v>4000</v>
      </c>
      <c r="Z140" s="14">
        <v>9.3023255813953494</v>
      </c>
      <c r="AA140" s="54">
        <f t="shared" si="14"/>
        <v>12000</v>
      </c>
      <c r="AB140" s="13">
        <f t="shared" si="15"/>
        <v>27.906976744186046</v>
      </c>
      <c r="AC140" s="58">
        <f t="shared" si="16"/>
        <v>24000</v>
      </c>
      <c r="AD140" s="13">
        <f t="shared" si="17"/>
        <v>55.813953488372093</v>
      </c>
      <c r="AE140" s="49">
        <v>4000</v>
      </c>
      <c r="AF140" s="12">
        <v>9.3023255813953494</v>
      </c>
      <c r="AG140" s="52">
        <v>4000</v>
      </c>
      <c r="AH140" s="12">
        <v>9.3023255813953494</v>
      </c>
      <c r="AI140" s="52">
        <v>5000</v>
      </c>
      <c r="AJ140" s="14">
        <v>11.627906976744185</v>
      </c>
      <c r="AK140" s="54">
        <f t="shared" si="18"/>
        <v>13000</v>
      </c>
      <c r="AL140" s="13">
        <f t="shared" si="19"/>
        <v>30.232558139534884</v>
      </c>
      <c r="AM140" s="49">
        <v>4000</v>
      </c>
      <c r="AN140" s="12">
        <v>9.3023255813953494</v>
      </c>
      <c r="AO140" s="52">
        <v>2000</v>
      </c>
      <c r="AP140" s="12">
        <v>4.6511627906976747</v>
      </c>
      <c r="AQ140" s="52">
        <v>0</v>
      </c>
      <c r="AR140" s="14">
        <v>0</v>
      </c>
      <c r="AS140" s="54">
        <f t="shared" si="20"/>
        <v>6000</v>
      </c>
      <c r="AT140" s="13">
        <f t="shared" si="21"/>
        <v>13.953488372093023</v>
      </c>
      <c r="AU140" s="58">
        <f t="shared" si="22"/>
        <v>43000</v>
      </c>
      <c r="AV140" s="13">
        <f t="shared" si="23"/>
        <v>100</v>
      </c>
    </row>
    <row r="141" spans="1:48" ht="27" customHeight="1">
      <c r="A141" s="17" t="s">
        <v>0</v>
      </c>
      <c r="B141" s="18" t="s">
        <v>0</v>
      </c>
      <c r="C141" s="18" t="s">
        <v>0</v>
      </c>
      <c r="D141" s="25" t="s">
        <v>0</v>
      </c>
      <c r="E141" s="17" t="s">
        <v>0</v>
      </c>
      <c r="F141" s="18" t="s">
        <v>0</v>
      </c>
      <c r="G141" s="18" t="s">
        <v>0</v>
      </c>
      <c r="H141" s="25" t="s">
        <v>0</v>
      </c>
      <c r="I141" s="10" t="s">
        <v>0</v>
      </c>
      <c r="J141" s="17" t="s">
        <v>53</v>
      </c>
      <c r="K141" s="25" t="s">
        <v>49</v>
      </c>
      <c r="L141" s="45">
        <v>14000</v>
      </c>
      <c r="M141" s="49">
        <v>3000</v>
      </c>
      <c r="N141" s="12">
        <v>21.428571428571427</v>
      </c>
      <c r="O141" s="52">
        <v>1000</v>
      </c>
      <c r="P141" s="12">
        <v>7.1428571428571432</v>
      </c>
      <c r="Q141" s="52">
        <v>1000</v>
      </c>
      <c r="R141" s="14">
        <v>7.1428571428571432</v>
      </c>
      <c r="S141" s="54">
        <f t="shared" si="12"/>
        <v>5000</v>
      </c>
      <c r="T141" s="13">
        <f t="shared" si="13"/>
        <v>35.714285714285715</v>
      </c>
      <c r="U141" s="49">
        <v>2000</v>
      </c>
      <c r="V141" s="12">
        <v>14.285714285714286</v>
      </c>
      <c r="W141" s="52">
        <v>2000</v>
      </c>
      <c r="X141" s="12">
        <v>14.285714285714286</v>
      </c>
      <c r="Y141" s="52">
        <v>2000</v>
      </c>
      <c r="Z141" s="14">
        <v>14.285714285714286</v>
      </c>
      <c r="AA141" s="54">
        <f t="shared" si="14"/>
        <v>6000</v>
      </c>
      <c r="AB141" s="13">
        <f t="shared" si="15"/>
        <v>42.857142857142861</v>
      </c>
      <c r="AC141" s="58">
        <f t="shared" si="16"/>
        <v>11000</v>
      </c>
      <c r="AD141" s="13">
        <f t="shared" si="17"/>
        <v>78.571428571428584</v>
      </c>
      <c r="AE141" s="49">
        <v>2000</v>
      </c>
      <c r="AF141" s="12">
        <v>14.285714285714286</v>
      </c>
      <c r="AG141" s="52">
        <v>1000</v>
      </c>
      <c r="AH141" s="12">
        <v>7.1428571428571432</v>
      </c>
      <c r="AI141" s="52">
        <v>0</v>
      </c>
      <c r="AJ141" s="14">
        <v>0</v>
      </c>
      <c r="AK141" s="54">
        <f t="shared" si="18"/>
        <v>3000</v>
      </c>
      <c r="AL141" s="13">
        <f t="shared" si="19"/>
        <v>21.428571428571431</v>
      </c>
      <c r="AM141" s="49">
        <v>0</v>
      </c>
      <c r="AN141" s="12">
        <v>0</v>
      </c>
      <c r="AO141" s="52">
        <v>0</v>
      </c>
      <c r="AP141" s="12">
        <v>0</v>
      </c>
      <c r="AQ141" s="52">
        <v>0</v>
      </c>
      <c r="AR141" s="14">
        <v>0</v>
      </c>
      <c r="AS141" s="54">
        <f t="shared" si="20"/>
        <v>0</v>
      </c>
      <c r="AT141" s="13">
        <f t="shared" si="21"/>
        <v>0</v>
      </c>
      <c r="AU141" s="58">
        <f t="shared" si="22"/>
        <v>14000</v>
      </c>
      <c r="AV141" s="13">
        <f t="shared" si="23"/>
        <v>100</v>
      </c>
    </row>
    <row r="142" spans="1:48" ht="27" customHeight="1">
      <c r="A142" s="17" t="s">
        <v>0</v>
      </c>
      <c r="B142" s="18" t="s">
        <v>0</v>
      </c>
      <c r="C142" s="18" t="s">
        <v>0</v>
      </c>
      <c r="D142" s="25" t="s">
        <v>0</v>
      </c>
      <c r="E142" s="17" t="s">
        <v>0</v>
      </c>
      <c r="F142" s="18" t="s">
        <v>0</v>
      </c>
      <c r="G142" s="18" t="s">
        <v>0</v>
      </c>
      <c r="H142" s="25" t="s">
        <v>0</v>
      </c>
      <c r="I142" s="10" t="s">
        <v>0</v>
      </c>
      <c r="J142" s="17" t="s">
        <v>54</v>
      </c>
      <c r="K142" s="25" t="s">
        <v>51</v>
      </c>
      <c r="L142" s="45">
        <v>208000</v>
      </c>
      <c r="M142" s="49">
        <v>16500</v>
      </c>
      <c r="N142" s="12">
        <v>7.9326923076923075</v>
      </c>
      <c r="O142" s="52">
        <v>16500</v>
      </c>
      <c r="P142" s="12">
        <v>7.9326923076923075</v>
      </c>
      <c r="Q142" s="52">
        <v>17000</v>
      </c>
      <c r="R142" s="14">
        <v>8.1730769230769234</v>
      </c>
      <c r="S142" s="54">
        <f t="shared" si="12"/>
        <v>50000</v>
      </c>
      <c r="T142" s="13">
        <f t="shared" si="13"/>
        <v>24.03846153846154</v>
      </c>
      <c r="U142" s="49">
        <v>20000</v>
      </c>
      <c r="V142" s="12">
        <v>9.615384615384615</v>
      </c>
      <c r="W142" s="52">
        <v>21000</v>
      </c>
      <c r="X142" s="12">
        <v>10.096153846153847</v>
      </c>
      <c r="Y142" s="52">
        <v>21000</v>
      </c>
      <c r="Z142" s="14">
        <v>10.096153846153847</v>
      </c>
      <c r="AA142" s="54">
        <f t="shared" si="14"/>
        <v>62000</v>
      </c>
      <c r="AB142" s="13">
        <f t="shared" si="15"/>
        <v>29.807692307692307</v>
      </c>
      <c r="AC142" s="58">
        <f t="shared" si="16"/>
        <v>112000</v>
      </c>
      <c r="AD142" s="13">
        <f t="shared" si="17"/>
        <v>53.846153846153847</v>
      </c>
      <c r="AE142" s="49">
        <v>20000</v>
      </c>
      <c r="AF142" s="12">
        <v>9.615384615384615</v>
      </c>
      <c r="AG142" s="52">
        <v>20000</v>
      </c>
      <c r="AH142" s="12">
        <v>9.615384615384615</v>
      </c>
      <c r="AI142" s="52">
        <v>20000</v>
      </c>
      <c r="AJ142" s="14">
        <v>9.615384615384615</v>
      </c>
      <c r="AK142" s="54">
        <f t="shared" si="18"/>
        <v>60000</v>
      </c>
      <c r="AL142" s="13">
        <f t="shared" si="19"/>
        <v>28.846153846153847</v>
      </c>
      <c r="AM142" s="49">
        <v>13000</v>
      </c>
      <c r="AN142" s="12">
        <v>6.25</v>
      </c>
      <c r="AO142" s="52">
        <v>13000</v>
      </c>
      <c r="AP142" s="12">
        <v>6.25</v>
      </c>
      <c r="AQ142" s="52">
        <v>10000</v>
      </c>
      <c r="AR142" s="14">
        <v>4.8076923076923075</v>
      </c>
      <c r="AS142" s="54">
        <f t="shared" si="20"/>
        <v>36000</v>
      </c>
      <c r="AT142" s="13">
        <f t="shared" si="21"/>
        <v>17.307692307692307</v>
      </c>
      <c r="AU142" s="58">
        <f t="shared" si="22"/>
        <v>208000</v>
      </c>
      <c r="AV142" s="13">
        <f t="shared" si="23"/>
        <v>100</v>
      </c>
    </row>
    <row r="143" spans="1:48" ht="27" customHeight="1">
      <c r="A143" s="17" t="s">
        <v>0</v>
      </c>
      <c r="B143" s="18" t="s">
        <v>0</v>
      </c>
      <c r="C143" s="18" t="s">
        <v>0</v>
      </c>
      <c r="D143" s="25" t="s">
        <v>0</v>
      </c>
      <c r="E143" s="17" t="s">
        <v>0</v>
      </c>
      <c r="F143" s="18" t="s">
        <v>0</v>
      </c>
      <c r="G143" s="18" t="s">
        <v>0</v>
      </c>
      <c r="H143" s="25" t="s">
        <v>0</v>
      </c>
      <c r="I143" s="10" t="s">
        <v>0</v>
      </c>
      <c r="J143" s="17" t="s">
        <v>54</v>
      </c>
      <c r="K143" s="25" t="s">
        <v>55</v>
      </c>
      <c r="L143" s="45">
        <v>8000</v>
      </c>
      <c r="M143" s="49">
        <v>1000</v>
      </c>
      <c r="N143" s="12">
        <v>12.5</v>
      </c>
      <c r="O143" s="52">
        <v>1000</v>
      </c>
      <c r="P143" s="12">
        <v>12.5</v>
      </c>
      <c r="Q143" s="52">
        <v>500</v>
      </c>
      <c r="R143" s="14">
        <v>6.25</v>
      </c>
      <c r="S143" s="54">
        <f t="shared" si="12"/>
        <v>2500</v>
      </c>
      <c r="T143" s="13">
        <f t="shared" si="13"/>
        <v>31.25</v>
      </c>
      <c r="U143" s="49">
        <v>1000</v>
      </c>
      <c r="V143" s="12">
        <v>12.5</v>
      </c>
      <c r="W143" s="52">
        <v>500</v>
      </c>
      <c r="X143" s="12">
        <v>6.25</v>
      </c>
      <c r="Y143" s="52">
        <v>2000</v>
      </c>
      <c r="Z143" s="14">
        <v>25</v>
      </c>
      <c r="AA143" s="54">
        <f t="shared" si="14"/>
        <v>3500</v>
      </c>
      <c r="AB143" s="13">
        <f t="shared" si="15"/>
        <v>43.75</v>
      </c>
      <c r="AC143" s="58">
        <f t="shared" si="16"/>
        <v>6000</v>
      </c>
      <c r="AD143" s="13">
        <f t="shared" si="17"/>
        <v>75</v>
      </c>
      <c r="AE143" s="49">
        <v>1000</v>
      </c>
      <c r="AF143" s="12">
        <v>12.5</v>
      </c>
      <c r="AG143" s="52">
        <v>1000</v>
      </c>
      <c r="AH143" s="12">
        <v>12.5</v>
      </c>
      <c r="AI143" s="52">
        <v>0</v>
      </c>
      <c r="AJ143" s="14">
        <v>0</v>
      </c>
      <c r="AK143" s="54">
        <f t="shared" si="18"/>
        <v>2000</v>
      </c>
      <c r="AL143" s="13">
        <f t="shared" si="19"/>
        <v>25</v>
      </c>
      <c r="AM143" s="49">
        <v>0</v>
      </c>
      <c r="AN143" s="12">
        <v>0</v>
      </c>
      <c r="AO143" s="52">
        <v>0</v>
      </c>
      <c r="AP143" s="12">
        <v>0</v>
      </c>
      <c r="AQ143" s="52">
        <v>0</v>
      </c>
      <c r="AR143" s="14">
        <v>0</v>
      </c>
      <c r="AS143" s="54">
        <f t="shared" si="20"/>
        <v>0</v>
      </c>
      <c r="AT143" s="13">
        <f t="shared" si="21"/>
        <v>0</v>
      </c>
      <c r="AU143" s="58">
        <f t="shared" si="22"/>
        <v>8000</v>
      </c>
      <c r="AV143" s="13">
        <f t="shared" si="23"/>
        <v>100</v>
      </c>
    </row>
    <row r="144" spans="1:48" ht="27" customHeight="1">
      <c r="A144" s="17" t="s">
        <v>0</v>
      </c>
      <c r="B144" s="18" t="s">
        <v>0</v>
      </c>
      <c r="C144" s="18" t="s">
        <v>0</v>
      </c>
      <c r="D144" s="25" t="s">
        <v>0</v>
      </c>
      <c r="E144" s="17" t="s">
        <v>0</v>
      </c>
      <c r="F144" s="18" t="s">
        <v>0</v>
      </c>
      <c r="G144" s="18" t="s">
        <v>0</v>
      </c>
      <c r="H144" s="25" t="s">
        <v>0</v>
      </c>
      <c r="I144" s="10" t="s">
        <v>0</v>
      </c>
      <c r="J144" s="17" t="s">
        <v>54</v>
      </c>
      <c r="K144" s="25" t="s">
        <v>49</v>
      </c>
      <c r="L144" s="45">
        <v>2000</v>
      </c>
      <c r="M144" s="49">
        <v>500</v>
      </c>
      <c r="N144" s="12">
        <v>25</v>
      </c>
      <c r="O144" s="52">
        <v>500</v>
      </c>
      <c r="P144" s="12">
        <v>25</v>
      </c>
      <c r="Q144" s="52">
        <v>500</v>
      </c>
      <c r="R144" s="14">
        <v>25</v>
      </c>
      <c r="S144" s="54">
        <f t="shared" si="12"/>
        <v>1500</v>
      </c>
      <c r="T144" s="13">
        <f t="shared" si="13"/>
        <v>75</v>
      </c>
      <c r="U144" s="49">
        <v>500</v>
      </c>
      <c r="V144" s="12">
        <v>25</v>
      </c>
      <c r="W144" s="52">
        <v>0</v>
      </c>
      <c r="X144" s="12">
        <v>0</v>
      </c>
      <c r="Y144" s="52">
        <v>0</v>
      </c>
      <c r="Z144" s="14">
        <v>0</v>
      </c>
      <c r="AA144" s="54">
        <f t="shared" si="14"/>
        <v>500</v>
      </c>
      <c r="AB144" s="13">
        <f t="shared" si="15"/>
        <v>25</v>
      </c>
      <c r="AC144" s="58">
        <f t="shared" si="16"/>
        <v>2000</v>
      </c>
      <c r="AD144" s="13">
        <f t="shared" si="17"/>
        <v>100</v>
      </c>
      <c r="AE144" s="49">
        <v>0</v>
      </c>
      <c r="AF144" s="12">
        <v>0</v>
      </c>
      <c r="AG144" s="52">
        <v>0</v>
      </c>
      <c r="AH144" s="12">
        <v>0</v>
      </c>
      <c r="AI144" s="52">
        <v>0</v>
      </c>
      <c r="AJ144" s="14">
        <v>0</v>
      </c>
      <c r="AK144" s="54">
        <f t="shared" si="18"/>
        <v>0</v>
      </c>
      <c r="AL144" s="13">
        <f t="shared" si="19"/>
        <v>0</v>
      </c>
      <c r="AM144" s="49">
        <v>0</v>
      </c>
      <c r="AN144" s="12">
        <v>0</v>
      </c>
      <c r="AO144" s="52">
        <v>0</v>
      </c>
      <c r="AP144" s="12">
        <v>0</v>
      </c>
      <c r="AQ144" s="52">
        <v>0</v>
      </c>
      <c r="AR144" s="14">
        <v>0</v>
      </c>
      <c r="AS144" s="54">
        <f t="shared" si="20"/>
        <v>0</v>
      </c>
      <c r="AT144" s="13">
        <f t="shared" si="21"/>
        <v>0</v>
      </c>
      <c r="AU144" s="58">
        <f t="shared" si="22"/>
        <v>2000</v>
      </c>
      <c r="AV144" s="13">
        <f t="shared" si="23"/>
        <v>100</v>
      </c>
    </row>
    <row r="145" spans="1:48" ht="27" customHeight="1">
      <c r="A145" s="17" t="s">
        <v>0</v>
      </c>
      <c r="B145" s="18" t="s">
        <v>0</v>
      </c>
      <c r="C145" s="18" t="s">
        <v>0</v>
      </c>
      <c r="D145" s="25" t="s">
        <v>0</v>
      </c>
      <c r="E145" s="17" t="s">
        <v>0</v>
      </c>
      <c r="F145" s="18" t="s">
        <v>0</v>
      </c>
      <c r="G145" s="18" t="s">
        <v>0</v>
      </c>
      <c r="H145" s="25" t="s">
        <v>0</v>
      </c>
      <c r="I145" s="10" t="s">
        <v>0</v>
      </c>
      <c r="J145" s="17" t="s">
        <v>54</v>
      </c>
      <c r="K145" s="25" t="s">
        <v>56</v>
      </c>
      <c r="L145" s="45">
        <v>874000</v>
      </c>
      <c r="M145" s="49">
        <v>70000</v>
      </c>
      <c r="N145" s="12">
        <v>8.0091533180778036</v>
      </c>
      <c r="O145" s="52">
        <v>70000</v>
      </c>
      <c r="P145" s="12">
        <v>8.0091533180778036</v>
      </c>
      <c r="Q145" s="52">
        <v>70000</v>
      </c>
      <c r="R145" s="14">
        <v>8.0091533180778036</v>
      </c>
      <c r="S145" s="54">
        <f t="shared" si="12"/>
        <v>210000</v>
      </c>
      <c r="T145" s="13">
        <f t="shared" si="13"/>
        <v>24.027459954233411</v>
      </c>
      <c r="U145" s="49">
        <v>88000</v>
      </c>
      <c r="V145" s="12">
        <v>10.068649885583524</v>
      </c>
      <c r="W145" s="52">
        <v>88000</v>
      </c>
      <c r="X145" s="12">
        <v>10.068649885583524</v>
      </c>
      <c r="Y145" s="52">
        <v>88000</v>
      </c>
      <c r="Z145" s="14">
        <v>10.068649885583524</v>
      </c>
      <c r="AA145" s="54">
        <f t="shared" si="14"/>
        <v>264000</v>
      </c>
      <c r="AB145" s="13">
        <f t="shared" si="15"/>
        <v>30.205949656750569</v>
      </c>
      <c r="AC145" s="58">
        <f t="shared" si="16"/>
        <v>474000</v>
      </c>
      <c r="AD145" s="13">
        <f t="shared" si="17"/>
        <v>54.233409610983983</v>
      </c>
      <c r="AE145" s="49">
        <v>80000</v>
      </c>
      <c r="AF145" s="12">
        <v>9.1533180778032044</v>
      </c>
      <c r="AG145" s="52">
        <v>80000</v>
      </c>
      <c r="AH145" s="12">
        <v>9.1533180778032044</v>
      </c>
      <c r="AI145" s="52">
        <v>80000</v>
      </c>
      <c r="AJ145" s="14">
        <v>9.1533180778032044</v>
      </c>
      <c r="AK145" s="54">
        <f t="shared" si="18"/>
        <v>240000</v>
      </c>
      <c r="AL145" s="13">
        <f t="shared" si="19"/>
        <v>27.459954233409611</v>
      </c>
      <c r="AM145" s="49">
        <v>54000</v>
      </c>
      <c r="AN145" s="12">
        <v>6.1784897025171626</v>
      </c>
      <c r="AO145" s="52">
        <v>56000</v>
      </c>
      <c r="AP145" s="12">
        <v>6.4073226544622424</v>
      </c>
      <c r="AQ145" s="52">
        <v>50000</v>
      </c>
      <c r="AR145" s="14">
        <v>5.7208237986270021</v>
      </c>
      <c r="AS145" s="54">
        <f t="shared" si="20"/>
        <v>160000</v>
      </c>
      <c r="AT145" s="13">
        <f t="shared" si="21"/>
        <v>18.306636155606405</v>
      </c>
      <c r="AU145" s="58">
        <f t="shared" si="22"/>
        <v>874000</v>
      </c>
      <c r="AV145" s="13">
        <f t="shared" si="23"/>
        <v>99.999999999999986</v>
      </c>
    </row>
    <row r="146" spans="1:48" ht="27" customHeight="1">
      <c r="A146" s="17" t="s">
        <v>0</v>
      </c>
      <c r="B146" s="18" t="s">
        <v>0</v>
      </c>
      <c r="C146" s="18" t="s">
        <v>0</v>
      </c>
      <c r="D146" s="25" t="s">
        <v>0</v>
      </c>
      <c r="E146" s="17" t="s">
        <v>0</v>
      </c>
      <c r="F146" s="18" t="s">
        <v>0</v>
      </c>
      <c r="G146" s="18" t="s">
        <v>0</v>
      </c>
      <c r="H146" s="25" t="s">
        <v>0</v>
      </c>
      <c r="I146" s="10" t="s">
        <v>0</v>
      </c>
      <c r="J146" s="17" t="s">
        <v>54</v>
      </c>
      <c r="K146" s="25" t="s">
        <v>57</v>
      </c>
      <c r="L146" s="45">
        <v>135000</v>
      </c>
      <c r="M146" s="49">
        <v>11250</v>
      </c>
      <c r="N146" s="12">
        <v>8.3333333333333339</v>
      </c>
      <c r="O146" s="52">
        <v>11250</v>
      </c>
      <c r="P146" s="12">
        <v>8.3333333333333339</v>
      </c>
      <c r="Q146" s="52">
        <v>11250</v>
      </c>
      <c r="R146" s="14">
        <v>8.3333333333333339</v>
      </c>
      <c r="S146" s="54">
        <f t="shared" ref="S146:S209" si="24">M146+O146+Q146</f>
        <v>33750</v>
      </c>
      <c r="T146" s="13">
        <f t="shared" ref="T146:T209" si="25">N146+P146+R146</f>
        <v>25</v>
      </c>
      <c r="U146" s="49">
        <v>13750</v>
      </c>
      <c r="V146" s="12">
        <v>10.185185185185185</v>
      </c>
      <c r="W146" s="52">
        <v>14250</v>
      </c>
      <c r="X146" s="12">
        <v>10.555555555555555</v>
      </c>
      <c r="Y146" s="52">
        <v>14250</v>
      </c>
      <c r="Z146" s="14">
        <v>10.555555555555555</v>
      </c>
      <c r="AA146" s="54">
        <f t="shared" ref="AA146:AA209" si="26">U146+W146+Y146</f>
        <v>42250</v>
      </c>
      <c r="AB146" s="13">
        <f t="shared" ref="AB146:AB209" si="27">V146+X146+Z146</f>
        <v>31.296296296296298</v>
      </c>
      <c r="AC146" s="58">
        <f t="shared" ref="AC146:AC209" si="28">S146+AA146</f>
        <v>76000</v>
      </c>
      <c r="AD146" s="13">
        <f t="shared" ref="AD146:AD209" si="29">T146+AB146</f>
        <v>56.296296296296298</v>
      </c>
      <c r="AE146" s="49">
        <v>13000</v>
      </c>
      <c r="AF146" s="12">
        <v>9.6296296296296298</v>
      </c>
      <c r="AG146" s="52">
        <v>13000</v>
      </c>
      <c r="AH146" s="12">
        <v>9.6296296296296298</v>
      </c>
      <c r="AI146" s="52">
        <v>13000</v>
      </c>
      <c r="AJ146" s="14">
        <v>9.6296296296296298</v>
      </c>
      <c r="AK146" s="54">
        <f t="shared" ref="AK146:AK209" si="30">AE146+AG146+AI146</f>
        <v>39000</v>
      </c>
      <c r="AL146" s="13">
        <f t="shared" ref="AL146:AL209" si="31">AF146+AH146+AJ146</f>
        <v>28.888888888888889</v>
      </c>
      <c r="AM146" s="49">
        <v>10000</v>
      </c>
      <c r="AN146" s="12">
        <v>7.4074074074074074</v>
      </c>
      <c r="AO146" s="52">
        <v>10000</v>
      </c>
      <c r="AP146" s="12">
        <v>7.4074074074074074</v>
      </c>
      <c r="AQ146" s="52">
        <v>0</v>
      </c>
      <c r="AR146" s="14">
        <v>0</v>
      </c>
      <c r="AS146" s="54">
        <f t="shared" ref="AS146:AS209" si="32">AM146+AO146+AQ146</f>
        <v>20000</v>
      </c>
      <c r="AT146" s="13">
        <f t="shared" ref="AT146:AT209" si="33">AN146+AP146+AR146</f>
        <v>14.814814814814815</v>
      </c>
      <c r="AU146" s="58">
        <f t="shared" ref="AU146:AU209" si="34">AS146+AK146+AA146+S146</f>
        <v>135000</v>
      </c>
      <c r="AV146" s="13">
        <f t="shared" ref="AV146:AV209" si="35">AT146+AL146+AB146+T146</f>
        <v>100</v>
      </c>
    </row>
    <row r="147" spans="1:48" ht="27" customHeight="1">
      <c r="A147" s="17" t="s">
        <v>0</v>
      </c>
      <c r="B147" s="18" t="s">
        <v>0</v>
      </c>
      <c r="C147" s="18" t="s">
        <v>0</v>
      </c>
      <c r="D147" s="25" t="s">
        <v>0</v>
      </c>
      <c r="E147" s="17" t="s">
        <v>0</v>
      </c>
      <c r="F147" s="18" t="s">
        <v>0</v>
      </c>
      <c r="G147" s="18" t="s">
        <v>0</v>
      </c>
      <c r="H147" s="25" t="s">
        <v>0</v>
      </c>
      <c r="I147" s="10" t="s">
        <v>0</v>
      </c>
      <c r="J147" s="17" t="s">
        <v>54</v>
      </c>
      <c r="K147" s="25" t="s">
        <v>68</v>
      </c>
      <c r="L147" s="45">
        <v>70000</v>
      </c>
      <c r="M147" s="49">
        <v>6000</v>
      </c>
      <c r="N147" s="12">
        <v>8.5714285714285712</v>
      </c>
      <c r="O147" s="52">
        <v>6000</v>
      </c>
      <c r="P147" s="12">
        <v>8.5714285714285712</v>
      </c>
      <c r="Q147" s="52">
        <v>6000</v>
      </c>
      <c r="R147" s="14">
        <v>8.5714285714285712</v>
      </c>
      <c r="S147" s="54">
        <f t="shared" si="24"/>
        <v>18000</v>
      </c>
      <c r="T147" s="13">
        <f t="shared" si="25"/>
        <v>25.714285714285715</v>
      </c>
      <c r="U147" s="49">
        <v>7000</v>
      </c>
      <c r="V147" s="12">
        <v>10</v>
      </c>
      <c r="W147" s="52">
        <v>7000</v>
      </c>
      <c r="X147" s="12">
        <v>10</v>
      </c>
      <c r="Y147" s="52">
        <v>7000</v>
      </c>
      <c r="Z147" s="14">
        <v>10</v>
      </c>
      <c r="AA147" s="54">
        <f t="shared" si="26"/>
        <v>21000</v>
      </c>
      <c r="AB147" s="13">
        <f t="shared" si="27"/>
        <v>30</v>
      </c>
      <c r="AC147" s="58">
        <f t="shared" si="28"/>
        <v>39000</v>
      </c>
      <c r="AD147" s="13">
        <f t="shared" si="29"/>
        <v>55.714285714285715</v>
      </c>
      <c r="AE147" s="49">
        <v>6000</v>
      </c>
      <c r="AF147" s="12">
        <v>8.5714285714285712</v>
      </c>
      <c r="AG147" s="52">
        <v>6000</v>
      </c>
      <c r="AH147" s="12">
        <v>8.5714285714285712</v>
      </c>
      <c r="AI147" s="52">
        <v>6000</v>
      </c>
      <c r="AJ147" s="14">
        <v>8.5714285714285712</v>
      </c>
      <c r="AK147" s="54">
        <f t="shared" si="30"/>
        <v>18000</v>
      </c>
      <c r="AL147" s="13">
        <f t="shared" si="31"/>
        <v>25.714285714285715</v>
      </c>
      <c r="AM147" s="49">
        <v>5000</v>
      </c>
      <c r="AN147" s="12">
        <v>7.1428571428571432</v>
      </c>
      <c r="AO147" s="52">
        <v>5000</v>
      </c>
      <c r="AP147" s="12">
        <v>7.1428571428571432</v>
      </c>
      <c r="AQ147" s="52">
        <v>3000</v>
      </c>
      <c r="AR147" s="14">
        <v>4.2857142857142856</v>
      </c>
      <c r="AS147" s="54">
        <f t="shared" si="32"/>
        <v>13000</v>
      </c>
      <c r="AT147" s="13">
        <f t="shared" si="33"/>
        <v>18.571428571428573</v>
      </c>
      <c r="AU147" s="58">
        <f t="shared" si="34"/>
        <v>70000</v>
      </c>
      <c r="AV147" s="13">
        <f t="shared" si="35"/>
        <v>100</v>
      </c>
    </row>
    <row r="148" spans="1:48" ht="27" customHeight="1">
      <c r="A148" s="17" t="s">
        <v>0</v>
      </c>
      <c r="B148" s="18" t="s">
        <v>0</v>
      </c>
      <c r="C148" s="18" t="s">
        <v>0</v>
      </c>
      <c r="D148" s="25" t="s">
        <v>0</v>
      </c>
      <c r="E148" s="17" t="s">
        <v>0</v>
      </c>
      <c r="F148" s="18" t="s">
        <v>0</v>
      </c>
      <c r="G148" s="18" t="s">
        <v>0</v>
      </c>
      <c r="H148" s="25" t="s">
        <v>0</v>
      </c>
      <c r="I148" s="10" t="s">
        <v>0</v>
      </c>
      <c r="J148" s="17" t="s">
        <v>73</v>
      </c>
      <c r="K148" s="25" t="s">
        <v>55</v>
      </c>
      <c r="L148" s="45">
        <v>320000</v>
      </c>
      <c r="M148" s="49">
        <v>26000</v>
      </c>
      <c r="N148" s="12">
        <v>8.125</v>
      </c>
      <c r="O148" s="52">
        <v>28000</v>
      </c>
      <c r="P148" s="12">
        <v>8.75</v>
      </c>
      <c r="Q148" s="52">
        <v>26000</v>
      </c>
      <c r="R148" s="14">
        <v>8.125</v>
      </c>
      <c r="S148" s="54">
        <f t="shared" si="24"/>
        <v>80000</v>
      </c>
      <c r="T148" s="13">
        <f t="shared" si="25"/>
        <v>25</v>
      </c>
      <c r="U148" s="49">
        <v>28000</v>
      </c>
      <c r="V148" s="12">
        <v>8.75</v>
      </c>
      <c r="W148" s="52">
        <v>28000</v>
      </c>
      <c r="X148" s="12">
        <v>8.75</v>
      </c>
      <c r="Y148" s="52">
        <v>27000</v>
      </c>
      <c r="Z148" s="14">
        <v>8.4375</v>
      </c>
      <c r="AA148" s="54">
        <f t="shared" si="26"/>
        <v>83000</v>
      </c>
      <c r="AB148" s="13">
        <f t="shared" si="27"/>
        <v>25.9375</v>
      </c>
      <c r="AC148" s="58">
        <f t="shared" si="28"/>
        <v>163000</v>
      </c>
      <c r="AD148" s="13">
        <f t="shared" si="29"/>
        <v>50.9375</v>
      </c>
      <c r="AE148" s="49">
        <v>29000</v>
      </c>
      <c r="AF148" s="12">
        <v>9.0625</v>
      </c>
      <c r="AG148" s="52">
        <v>29000</v>
      </c>
      <c r="AH148" s="12">
        <v>9.0625</v>
      </c>
      <c r="AI148" s="52">
        <v>28000</v>
      </c>
      <c r="AJ148" s="14">
        <v>8.75</v>
      </c>
      <c r="AK148" s="54">
        <f t="shared" si="30"/>
        <v>86000</v>
      </c>
      <c r="AL148" s="13">
        <f t="shared" si="31"/>
        <v>26.875</v>
      </c>
      <c r="AM148" s="49">
        <v>24000</v>
      </c>
      <c r="AN148" s="12">
        <v>7.5</v>
      </c>
      <c r="AO148" s="52">
        <v>24000</v>
      </c>
      <c r="AP148" s="12">
        <v>7.5</v>
      </c>
      <c r="AQ148" s="52">
        <v>23000</v>
      </c>
      <c r="AR148" s="14">
        <v>7.1875</v>
      </c>
      <c r="AS148" s="54">
        <f t="shared" si="32"/>
        <v>71000</v>
      </c>
      <c r="AT148" s="13">
        <f t="shared" si="33"/>
        <v>22.1875</v>
      </c>
      <c r="AU148" s="58">
        <f t="shared" si="34"/>
        <v>320000</v>
      </c>
      <c r="AV148" s="13">
        <f t="shared" si="35"/>
        <v>100</v>
      </c>
    </row>
    <row r="149" spans="1:48" ht="27" customHeight="1">
      <c r="A149" s="17" t="s">
        <v>0</v>
      </c>
      <c r="B149" s="18" t="s">
        <v>0</v>
      </c>
      <c r="C149" s="18" t="s">
        <v>0</v>
      </c>
      <c r="D149" s="25" t="s">
        <v>0</v>
      </c>
      <c r="E149" s="17" t="s">
        <v>52</v>
      </c>
      <c r="F149" s="18" t="s">
        <v>55</v>
      </c>
      <c r="G149" s="18" t="s">
        <v>71</v>
      </c>
      <c r="H149" s="25" t="s">
        <v>61</v>
      </c>
      <c r="I149" s="10" t="s">
        <v>51</v>
      </c>
      <c r="J149" s="17" t="s">
        <v>54</v>
      </c>
      <c r="K149" s="25" t="s">
        <v>51</v>
      </c>
      <c r="L149" s="45">
        <v>113000</v>
      </c>
      <c r="M149" s="49">
        <v>10000</v>
      </c>
      <c r="N149" s="12">
        <v>8.8495575221238933</v>
      </c>
      <c r="O149" s="52">
        <v>10000</v>
      </c>
      <c r="P149" s="12">
        <v>8.8495575221238933</v>
      </c>
      <c r="Q149" s="52">
        <v>9000</v>
      </c>
      <c r="R149" s="14">
        <v>7.9646017699115044</v>
      </c>
      <c r="S149" s="54">
        <f t="shared" si="24"/>
        <v>29000</v>
      </c>
      <c r="T149" s="13">
        <f t="shared" si="25"/>
        <v>25.66371681415929</v>
      </c>
      <c r="U149" s="49">
        <v>12000</v>
      </c>
      <c r="V149" s="12">
        <v>10.619469026548673</v>
      </c>
      <c r="W149" s="52">
        <v>12000</v>
      </c>
      <c r="X149" s="12">
        <v>10.619469026548673</v>
      </c>
      <c r="Y149" s="52">
        <v>12000</v>
      </c>
      <c r="Z149" s="14">
        <v>10.619469026548673</v>
      </c>
      <c r="AA149" s="54">
        <f t="shared" si="26"/>
        <v>36000</v>
      </c>
      <c r="AB149" s="13">
        <f t="shared" si="27"/>
        <v>31.858407079646021</v>
      </c>
      <c r="AC149" s="58">
        <f t="shared" si="28"/>
        <v>65000</v>
      </c>
      <c r="AD149" s="13">
        <f t="shared" si="29"/>
        <v>57.522123893805315</v>
      </c>
      <c r="AE149" s="49">
        <v>11000</v>
      </c>
      <c r="AF149" s="12">
        <v>9.7345132743362832</v>
      </c>
      <c r="AG149" s="52">
        <v>11000</v>
      </c>
      <c r="AH149" s="12">
        <v>9.7345132743362832</v>
      </c>
      <c r="AI149" s="52">
        <v>11000</v>
      </c>
      <c r="AJ149" s="14">
        <v>9.7345132743362832</v>
      </c>
      <c r="AK149" s="54">
        <f t="shared" si="30"/>
        <v>33000</v>
      </c>
      <c r="AL149" s="13">
        <f t="shared" si="31"/>
        <v>29.20353982300885</v>
      </c>
      <c r="AM149" s="49">
        <v>7000</v>
      </c>
      <c r="AN149" s="12">
        <v>6.1946902654867255</v>
      </c>
      <c r="AO149" s="52">
        <v>7000</v>
      </c>
      <c r="AP149" s="12">
        <v>6.1946902654867255</v>
      </c>
      <c r="AQ149" s="52">
        <v>1000</v>
      </c>
      <c r="AR149" s="14">
        <v>0.88495575221238942</v>
      </c>
      <c r="AS149" s="54">
        <f t="shared" si="32"/>
        <v>15000</v>
      </c>
      <c r="AT149" s="13">
        <f t="shared" si="33"/>
        <v>13.274336283185841</v>
      </c>
      <c r="AU149" s="58">
        <f t="shared" si="34"/>
        <v>113000</v>
      </c>
      <c r="AV149" s="13">
        <f t="shared" si="35"/>
        <v>100</v>
      </c>
    </row>
    <row r="150" spans="1:48" ht="27" customHeight="1">
      <c r="A150" s="17" t="s">
        <v>0</v>
      </c>
      <c r="B150" s="18" t="s">
        <v>0</v>
      </c>
      <c r="C150" s="18" t="s">
        <v>0</v>
      </c>
      <c r="D150" s="25" t="s">
        <v>0</v>
      </c>
      <c r="E150" s="17" t="s">
        <v>0</v>
      </c>
      <c r="F150" s="18" t="s">
        <v>0</v>
      </c>
      <c r="G150" s="18" t="s">
        <v>0</v>
      </c>
      <c r="H150" s="25" t="s">
        <v>0</v>
      </c>
      <c r="I150" s="10" t="s">
        <v>0</v>
      </c>
      <c r="J150" s="17" t="s">
        <v>54</v>
      </c>
      <c r="K150" s="25" t="s">
        <v>56</v>
      </c>
      <c r="L150" s="45">
        <v>11000</v>
      </c>
      <c r="M150" s="49">
        <v>1000</v>
      </c>
      <c r="N150" s="12">
        <v>9.0909090909090917</v>
      </c>
      <c r="O150" s="52">
        <v>1000</v>
      </c>
      <c r="P150" s="12">
        <v>9.0909090909090917</v>
      </c>
      <c r="Q150" s="52">
        <v>1000</v>
      </c>
      <c r="R150" s="14">
        <v>9.0909090909090917</v>
      </c>
      <c r="S150" s="54">
        <f t="shared" si="24"/>
        <v>3000</v>
      </c>
      <c r="T150" s="13">
        <f t="shared" si="25"/>
        <v>27.272727272727273</v>
      </c>
      <c r="U150" s="49">
        <v>2000</v>
      </c>
      <c r="V150" s="12">
        <v>18.181818181818183</v>
      </c>
      <c r="W150" s="52">
        <v>2000</v>
      </c>
      <c r="X150" s="12">
        <v>18.181818181818183</v>
      </c>
      <c r="Y150" s="52">
        <v>2000</v>
      </c>
      <c r="Z150" s="14">
        <v>18.181818181818183</v>
      </c>
      <c r="AA150" s="54">
        <f t="shared" si="26"/>
        <v>6000</v>
      </c>
      <c r="AB150" s="13">
        <f t="shared" si="27"/>
        <v>54.545454545454547</v>
      </c>
      <c r="AC150" s="58">
        <f t="shared" si="28"/>
        <v>9000</v>
      </c>
      <c r="AD150" s="13">
        <f t="shared" si="29"/>
        <v>81.818181818181813</v>
      </c>
      <c r="AE150" s="49">
        <v>2000</v>
      </c>
      <c r="AF150" s="12">
        <v>18.181818181818183</v>
      </c>
      <c r="AG150" s="52">
        <v>0</v>
      </c>
      <c r="AH150" s="12">
        <v>0</v>
      </c>
      <c r="AI150" s="52">
        <v>0</v>
      </c>
      <c r="AJ150" s="14">
        <v>0</v>
      </c>
      <c r="AK150" s="54">
        <f t="shared" si="30"/>
        <v>2000</v>
      </c>
      <c r="AL150" s="13">
        <f t="shared" si="31"/>
        <v>18.181818181818183</v>
      </c>
      <c r="AM150" s="49">
        <v>0</v>
      </c>
      <c r="AN150" s="12">
        <v>0</v>
      </c>
      <c r="AO150" s="52">
        <v>0</v>
      </c>
      <c r="AP150" s="12">
        <v>0</v>
      </c>
      <c r="AQ150" s="52">
        <v>0</v>
      </c>
      <c r="AR150" s="14">
        <v>0</v>
      </c>
      <c r="AS150" s="54">
        <f t="shared" si="32"/>
        <v>0</v>
      </c>
      <c r="AT150" s="13">
        <f t="shared" si="33"/>
        <v>0</v>
      </c>
      <c r="AU150" s="58">
        <f t="shared" si="34"/>
        <v>11000</v>
      </c>
      <c r="AV150" s="13">
        <f t="shared" si="35"/>
        <v>100</v>
      </c>
    </row>
    <row r="151" spans="1:48" ht="27" customHeight="1">
      <c r="A151" s="17" t="s">
        <v>0</v>
      </c>
      <c r="B151" s="18" t="s">
        <v>0</v>
      </c>
      <c r="C151" s="18" t="s">
        <v>0</v>
      </c>
      <c r="D151" s="25" t="s">
        <v>0</v>
      </c>
      <c r="E151" s="17" t="s">
        <v>0</v>
      </c>
      <c r="F151" s="18" t="s">
        <v>0</v>
      </c>
      <c r="G151" s="18" t="s">
        <v>0</v>
      </c>
      <c r="H151" s="25" t="s">
        <v>0</v>
      </c>
      <c r="I151" s="10" t="s">
        <v>0</v>
      </c>
      <c r="J151" s="17" t="s">
        <v>54</v>
      </c>
      <c r="K151" s="25" t="s">
        <v>57</v>
      </c>
      <c r="L151" s="45">
        <v>34000</v>
      </c>
      <c r="M151" s="49">
        <v>3000</v>
      </c>
      <c r="N151" s="12">
        <v>8.8235294117647065</v>
      </c>
      <c r="O151" s="52">
        <v>3000</v>
      </c>
      <c r="P151" s="12">
        <v>8.8235294117647065</v>
      </c>
      <c r="Q151" s="52">
        <v>3000</v>
      </c>
      <c r="R151" s="14">
        <v>8.8235294117647065</v>
      </c>
      <c r="S151" s="54">
        <f t="shared" si="24"/>
        <v>9000</v>
      </c>
      <c r="T151" s="13">
        <f t="shared" si="25"/>
        <v>26.47058823529412</v>
      </c>
      <c r="U151" s="49">
        <v>4000</v>
      </c>
      <c r="V151" s="12">
        <v>11.764705882352942</v>
      </c>
      <c r="W151" s="52">
        <v>4000</v>
      </c>
      <c r="X151" s="12">
        <v>11.764705882352942</v>
      </c>
      <c r="Y151" s="52">
        <v>4000</v>
      </c>
      <c r="Z151" s="14">
        <v>11.764705882352942</v>
      </c>
      <c r="AA151" s="54">
        <f t="shared" si="26"/>
        <v>12000</v>
      </c>
      <c r="AB151" s="13">
        <f t="shared" si="27"/>
        <v>35.294117647058826</v>
      </c>
      <c r="AC151" s="58">
        <f t="shared" si="28"/>
        <v>21000</v>
      </c>
      <c r="AD151" s="13">
        <f t="shared" si="29"/>
        <v>61.764705882352942</v>
      </c>
      <c r="AE151" s="49">
        <v>4000</v>
      </c>
      <c r="AF151" s="12">
        <v>11.764705882352942</v>
      </c>
      <c r="AG151" s="52">
        <v>4000</v>
      </c>
      <c r="AH151" s="12">
        <v>11.764705882352942</v>
      </c>
      <c r="AI151" s="52">
        <v>4000</v>
      </c>
      <c r="AJ151" s="14">
        <v>11.764705882352942</v>
      </c>
      <c r="AK151" s="54">
        <f t="shared" si="30"/>
        <v>12000</v>
      </c>
      <c r="AL151" s="13">
        <f t="shared" si="31"/>
        <v>35.294117647058826</v>
      </c>
      <c r="AM151" s="49">
        <v>1000</v>
      </c>
      <c r="AN151" s="12">
        <v>2.9411764705882355</v>
      </c>
      <c r="AO151" s="52">
        <v>0</v>
      </c>
      <c r="AP151" s="12">
        <v>0</v>
      </c>
      <c r="AQ151" s="52">
        <v>0</v>
      </c>
      <c r="AR151" s="14">
        <v>0</v>
      </c>
      <c r="AS151" s="54">
        <f t="shared" si="32"/>
        <v>1000</v>
      </c>
      <c r="AT151" s="13">
        <f t="shared" si="33"/>
        <v>2.9411764705882355</v>
      </c>
      <c r="AU151" s="58">
        <f t="shared" si="34"/>
        <v>34000</v>
      </c>
      <c r="AV151" s="13">
        <f t="shared" si="35"/>
        <v>100</v>
      </c>
    </row>
    <row r="152" spans="1:48" ht="27" customHeight="1">
      <c r="A152" s="17" t="s">
        <v>0</v>
      </c>
      <c r="B152" s="18" t="s">
        <v>0</v>
      </c>
      <c r="C152" s="18" t="s">
        <v>0</v>
      </c>
      <c r="D152" s="25" t="s">
        <v>0</v>
      </c>
      <c r="E152" s="17" t="s">
        <v>0</v>
      </c>
      <c r="F152" s="18" t="s">
        <v>0</v>
      </c>
      <c r="G152" s="18" t="s">
        <v>0</v>
      </c>
      <c r="H152" s="25" t="s">
        <v>0</v>
      </c>
      <c r="I152" s="10" t="s">
        <v>0</v>
      </c>
      <c r="J152" s="17" t="s">
        <v>54</v>
      </c>
      <c r="K152" s="25" t="s">
        <v>68</v>
      </c>
      <c r="L152" s="45">
        <v>17000</v>
      </c>
      <c r="M152" s="49">
        <v>2000</v>
      </c>
      <c r="N152" s="12">
        <v>11.764705882352942</v>
      </c>
      <c r="O152" s="52">
        <v>2000</v>
      </c>
      <c r="P152" s="12">
        <v>11.764705882352942</v>
      </c>
      <c r="Q152" s="52">
        <v>2000</v>
      </c>
      <c r="R152" s="14">
        <v>11.764705882352942</v>
      </c>
      <c r="S152" s="54">
        <f t="shared" si="24"/>
        <v>6000</v>
      </c>
      <c r="T152" s="13">
        <f t="shared" si="25"/>
        <v>35.294117647058826</v>
      </c>
      <c r="U152" s="49">
        <v>2000</v>
      </c>
      <c r="V152" s="12">
        <v>11.764705882352942</v>
      </c>
      <c r="W152" s="52">
        <v>2000</v>
      </c>
      <c r="X152" s="12">
        <v>11.764705882352942</v>
      </c>
      <c r="Y152" s="52">
        <v>2000</v>
      </c>
      <c r="Z152" s="14">
        <v>11.764705882352942</v>
      </c>
      <c r="AA152" s="54">
        <f t="shared" si="26"/>
        <v>6000</v>
      </c>
      <c r="AB152" s="13">
        <f t="shared" si="27"/>
        <v>35.294117647058826</v>
      </c>
      <c r="AC152" s="58">
        <f t="shared" si="28"/>
        <v>12000</v>
      </c>
      <c r="AD152" s="13">
        <f t="shared" si="29"/>
        <v>70.588235294117652</v>
      </c>
      <c r="AE152" s="49">
        <v>2000</v>
      </c>
      <c r="AF152" s="12">
        <v>11.764705882352942</v>
      </c>
      <c r="AG152" s="52">
        <v>2000</v>
      </c>
      <c r="AH152" s="12">
        <v>11.764705882352942</v>
      </c>
      <c r="AI152" s="52">
        <v>1000</v>
      </c>
      <c r="AJ152" s="14">
        <v>5.882352941176471</v>
      </c>
      <c r="AK152" s="54">
        <f t="shared" si="30"/>
        <v>5000</v>
      </c>
      <c r="AL152" s="13">
        <f t="shared" si="31"/>
        <v>29.411764705882355</v>
      </c>
      <c r="AM152" s="49">
        <v>0</v>
      </c>
      <c r="AN152" s="12">
        <v>0</v>
      </c>
      <c r="AO152" s="52">
        <v>0</v>
      </c>
      <c r="AP152" s="12">
        <v>0</v>
      </c>
      <c r="AQ152" s="52">
        <v>0</v>
      </c>
      <c r="AR152" s="14">
        <v>0</v>
      </c>
      <c r="AS152" s="54">
        <f t="shared" si="32"/>
        <v>0</v>
      </c>
      <c r="AT152" s="13">
        <f t="shared" si="33"/>
        <v>0</v>
      </c>
      <c r="AU152" s="58">
        <f t="shared" si="34"/>
        <v>17000</v>
      </c>
      <c r="AV152" s="13">
        <f t="shared" si="35"/>
        <v>100.00000000000001</v>
      </c>
    </row>
    <row r="153" spans="1:48" ht="27" customHeight="1">
      <c r="A153" s="17" t="s">
        <v>0</v>
      </c>
      <c r="B153" s="18" t="s">
        <v>0</v>
      </c>
      <c r="C153" s="18" t="s">
        <v>0</v>
      </c>
      <c r="D153" s="25" t="s">
        <v>0</v>
      </c>
      <c r="E153" s="17" t="s">
        <v>48</v>
      </c>
      <c r="F153" s="18" t="s">
        <v>49</v>
      </c>
      <c r="G153" s="18" t="s">
        <v>50</v>
      </c>
      <c r="H153" s="25" t="s">
        <v>47</v>
      </c>
      <c r="I153" s="10" t="s">
        <v>51</v>
      </c>
      <c r="J153" s="17" t="s">
        <v>52</v>
      </c>
      <c r="K153" s="25" t="s">
        <v>55</v>
      </c>
      <c r="L153" s="45">
        <v>800000</v>
      </c>
      <c r="M153" s="49">
        <v>120000</v>
      </c>
      <c r="N153" s="12">
        <v>15</v>
      </c>
      <c r="O153" s="52">
        <v>60000</v>
      </c>
      <c r="P153" s="12">
        <v>7.5</v>
      </c>
      <c r="Q153" s="52">
        <v>60000</v>
      </c>
      <c r="R153" s="14">
        <v>7.5</v>
      </c>
      <c r="S153" s="54">
        <f t="shared" si="24"/>
        <v>240000</v>
      </c>
      <c r="T153" s="13">
        <f t="shared" si="25"/>
        <v>30</v>
      </c>
      <c r="U153" s="49">
        <v>50000</v>
      </c>
      <c r="V153" s="12">
        <v>6.25</v>
      </c>
      <c r="W153" s="52">
        <v>50000</v>
      </c>
      <c r="X153" s="12">
        <v>6.25</v>
      </c>
      <c r="Y153" s="52">
        <v>50000</v>
      </c>
      <c r="Z153" s="14">
        <v>6.25</v>
      </c>
      <c r="AA153" s="54">
        <f t="shared" si="26"/>
        <v>150000</v>
      </c>
      <c r="AB153" s="13">
        <f t="shared" si="27"/>
        <v>18.75</v>
      </c>
      <c r="AC153" s="58">
        <f t="shared" si="28"/>
        <v>390000</v>
      </c>
      <c r="AD153" s="13">
        <f t="shared" si="29"/>
        <v>48.75</v>
      </c>
      <c r="AE153" s="49">
        <v>95000</v>
      </c>
      <c r="AF153" s="12">
        <v>11.875</v>
      </c>
      <c r="AG153" s="52">
        <v>95000</v>
      </c>
      <c r="AH153" s="12">
        <v>11.875</v>
      </c>
      <c r="AI153" s="52">
        <v>93000</v>
      </c>
      <c r="AJ153" s="14">
        <v>11.625</v>
      </c>
      <c r="AK153" s="54">
        <f t="shared" si="30"/>
        <v>283000</v>
      </c>
      <c r="AL153" s="13">
        <f t="shared" si="31"/>
        <v>35.375</v>
      </c>
      <c r="AM153" s="49">
        <v>56000</v>
      </c>
      <c r="AN153" s="12">
        <v>7</v>
      </c>
      <c r="AO153" s="52">
        <v>56000</v>
      </c>
      <c r="AP153" s="12">
        <v>7</v>
      </c>
      <c r="AQ153" s="52">
        <v>15000</v>
      </c>
      <c r="AR153" s="14">
        <v>1.875</v>
      </c>
      <c r="AS153" s="54">
        <f t="shared" si="32"/>
        <v>127000</v>
      </c>
      <c r="AT153" s="13">
        <f t="shared" si="33"/>
        <v>15.875</v>
      </c>
      <c r="AU153" s="58">
        <f t="shared" si="34"/>
        <v>800000</v>
      </c>
      <c r="AV153" s="13">
        <f t="shared" si="35"/>
        <v>100</v>
      </c>
    </row>
    <row r="154" spans="1:48" ht="27" customHeight="1">
      <c r="A154" s="17" t="s">
        <v>0</v>
      </c>
      <c r="B154" s="18" t="s">
        <v>0</v>
      </c>
      <c r="C154" s="18" t="s">
        <v>0</v>
      </c>
      <c r="D154" s="25" t="s">
        <v>0</v>
      </c>
      <c r="E154" s="17" t="s">
        <v>0</v>
      </c>
      <c r="F154" s="18" t="s">
        <v>0</v>
      </c>
      <c r="G154" s="18" t="s">
        <v>0</v>
      </c>
      <c r="H154" s="25" t="s">
        <v>0</v>
      </c>
      <c r="I154" s="10" t="s">
        <v>0</v>
      </c>
      <c r="J154" s="17" t="s">
        <v>53</v>
      </c>
      <c r="K154" s="25" t="s">
        <v>55</v>
      </c>
      <c r="L154" s="45">
        <v>279000</v>
      </c>
      <c r="M154" s="49">
        <v>42000</v>
      </c>
      <c r="N154" s="12">
        <v>15.053763440860216</v>
      </c>
      <c r="O154" s="52">
        <v>11000</v>
      </c>
      <c r="P154" s="12">
        <v>3.9426523297491038</v>
      </c>
      <c r="Q154" s="52">
        <v>21000</v>
      </c>
      <c r="R154" s="14">
        <v>7.5268817204301079</v>
      </c>
      <c r="S154" s="54">
        <f t="shared" si="24"/>
        <v>74000</v>
      </c>
      <c r="T154" s="13">
        <f t="shared" si="25"/>
        <v>26.523297491039429</v>
      </c>
      <c r="U154" s="49">
        <v>28000</v>
      </c>
      <c r="V154" s="12">
        <v>10.035842293906811</v>
      </c>
      <c r="W154" s="52">
        <v>28000</v>
      </c>
      <c r="X154" s="12">
        <v>10.035842293906811</v>
      </c>
      <c r="Y154" s="52">
        <v>28000</v>
      </c>
      <c r="Z154" s="14">
        <v>10.035842293906811</v>
      </c>
      <c r="AA154" s="54">
        <f t="shared" si="26"/>
        <v>84000</v>
      </c>
      <c r="AB154" s="13">
        <f t="shared" si="27"/>
        <v>30.107526881720432</v>
      </c>
      <c r="AC154" s="58">
        <f t="shared" si="28"/>
        <v>158000</v>
      </c>
      <c r="AD154" s="13">
        <f t="shared" si="29"/>
        <v>56.630824372759861</v>
      </c>
      <c r="AE154" s="49">
        <v>21000</v>
      </c>
      <c r="AF154" s="12">
        <v>7.5268817204301079</v>
      </c>
      <c r="AG154" s="52">
        <v>21000</v>
      </c>
      <c r="AH154" s="12">
        <v>7.5268817204301079</v>
      </c>
      <c r="AI154" s="52">
        <v>21000</v>
      </c>
      <c r="AJ154" s="14">
        <v>7.5268817204301079</v>
      </c>
      <c r="AK154" s="54">
        <f t="shared" si="30"/>
        <v>63000</v>
      </c>
      <c r="AL154" s="13">
        <f t="shared" si="31"/>
        <v>22.580645161290324</v>
      </c>
      <c r="AM154" s="49">
        <v>18000</v>
      </c>
      <c r="AN154" s="12">
        <v>6.4516129032258061</v>
      </c>
      <c r="AO154" s="52">
        <v>19000</v>
      </c>
      <c r="AP154" s="12">
        <v>6.8100358422939067</v>
      </c>
      <c r="AQ154" s="52">
        <v>21000</v>
      </c>
      <c r="AR154" s="14">
        <v>7.5268817204301079</v>
      </c>
      <c r="AS154" s="54">
        <f t="shared" si="32"/>
        <v>58000</v>
      </c>
      <c r="AT154" s="13">
        <f t="shared" si="33"/>
        <v>20.788530465949819</v>
      </c>
      <c r="AU154" s="58">
        <f t="shared" si="34"/>
        <v>279000</v>
      </c>
      <c r="AV154" s="13">
        <f t="shared" si="35"/>
        <v>100</v>
      </c>
    </row>
    <row r="155" spans="1:48" ht="27" customHeight="1">
      <c r="A155" s="17" t="s">
        <v>0</v>
      </c>
      <c r="B155" s="18" t="s">
        <v>0</v>
      </c>
      <c r="C155" s="18" t="s">
        <v>0</v>
      </c>
      <c r="D155" s="25" t="s">
        <v>0</v>
      </c>
      <c r="E155" s="17" t="s">
        <v>0</v>
      </c>
      <c r="F155" s="18" t="s">
        <v>0</v>
      </c>
      <c r="G155" s="18" t="s">
        <v>0</v>
      </c>
      <c r="H155" s="25" t="s">
        <v>0</v>
      </c>
      <c r="I155" s="10" t="s">
        <v>0</v>
      </c>
      <c r="J155" s="17" t="s">
        <v>54</v>
      </c>
      <c r="K155" s="25" t="s">
        <v>51</v>
      </c>
      <c r="L155" s="45">
        <v>1067000</v>
      </c>
      <c r="M155" s="49">
        <v>86000</v>
      </c>
      <c r="N155" s="12">
        <v>8.0599812558575437</v>
      </c>
      <c r="O155" s="52">
        <v>86000</v>
      </c>
      <c r="P155" s="12">
        <v>8.0599812558575437</v>
      </c>
      <c r="Q155" s="52">
        <v>85000</v>
      </c>
      <c r="R155" s="14">
        <v>7.9662605435801312</v>
      </c>
      <c r="S155" s="54">
        <f t="shared" si="24"/>
        <v>257000</v>
      </c>
      <c r="T155" s="13">
        <f t="shared" si="25"/>
        <v>24.086223055295218</v>
      </c>
      <c r="U155" s="49">
        <v>107000</v>
      </c>
      <c r="V155" s="12">
        <v>10.028116213683225</v>
      </c>
      <c r="W155" s="52">
        <v>107000</v>
      </c>
      <c r="X155" s="12">
        <v>10.028116213683225</v>
      </c>
      <c r="Y155" s="52">
        <v>107000</v>
      </c>
      <c r="Z155" s="14">
        <v>10.028116213683225</v>
      </c>
      <c r="AA155" s="54">
        <f t="shared" si="26"/>
        <v>321000</v>
      </c>
      <c r="AB155" s="13">
        <f t="shared" si="27"/>
        <v>30.084348641049672</v>
      </c>
      <c r="AC155" s="58">
        <f t="shared" si="28"/>
        <v>578000</v>
      </c>
      <c r="AD155" s="13">
        <f t="shared" si="29"/>
        <v>54.170571696344894</v>
      </c>
      <c r="AE155" s="49">
        <v>100000</v>
      </c>
      <c r="AF155" s="12">
        <v>9.3720712277413316</v>
      </c>
      <c r="AG155" s="52">
        <v>100000</v>
      </c>
      <c r="AH155" s="12">
        <v>9.3720712277413316</v>
      </c>
      <c r="AI155" s="52">
        <v>100000</v>
      </c>
      <c r="AJ155" s="14">
        <v>9.3720712277413316</v>
      </c>
      <c r="AK155" s="54">
        <f t="shared" si="30"/>
        <v>300000</v>
      </c>
      <c r="AL155" s="13">
        <f t="shared" si="31"/>
        <v>28.116213683223997</v>
      </c>
      <c r="AM155" s="49">
        <v>62000</v>
      </c>
      <c r="AN155" s="12">
        <v>5.8106841611996254</v>
      </c>
      <c r="AO155" s="52">
        <v>66000</v>
      </c>
      <c r="AP155" s="12">
        <v>6.1855670103092786</v>
      </c>
      <c r="AQ155" s="52">
        <v>61000</v>
      </c>
      <c r="AR155" s="14">
        <v>5.7169634489222121</v>
      </c>
      <c r="AS155" s="54">
        <f t="shared" si="32"/>
        <v>189000</v>
      </c>
      <c r="AT155" s="13">
        <f t="shared" si="33"/>
        <v>17.713214620431117</v>
      </c>
      <c r="AU155" s="58">
        <f t="shared" si="34"/>
        <v>1067000</v>
      </c>
      <c r="AV155" s="13">
        <f t="shared" si="35"/>
        <v>100</v>
      </c>
    </row>
    <row r="156" spans="1:48" ht="27" customHeight="1">
      <c r="A156" s="17" t="s">
        <v>0</v>
      </c>
      <c r="B156" s="18" t="s">
        <v>0</v>
      </c>
      <c r="C156" s="18" t="s">
        <v>0</v>
      </c>
      <c r="D156" s="25" t="s">
        <v>0</v>
      </c>
      <c r="E156" s="17" t="s">
        <v>0</v>
      </c>
      <c r="F156" s="18" t="s">
        <v>0</v>
      </c>
      <c r="G156" s="18" t="s">
        <v>0</v>
      </c>
      <c r="H156" s="25" t="s">
        <v>0</v>
      </c>
      <c r="I156" s="10" t="s">
        <v>0</v>
      </c>
      <c r="J156" s="17" t="s">
        <v>61</v>
      </c>
      <c r="K156" s="25" t="s">
        <v>50</v>
      </c>
      <c r="L156" s="45">
        <v>850000</v>
      </c>
      <c r="M156" s="49">
        <v>0</v>
      </c>
      <c r="N156" s="12">
        <v>0</v>
      </c>
      <c r="O156" s="52">
        <v>51000</v>
      </c>
      <c r="P156" s="12">
        <v>6</v>
      </c>
      <c r="Q156" s="52">
        <v>51000</v>
      </c>
      <c r="R156" s="14">
        <v>6</v>
      </c>
      <c r="S156" s="54">
        <f t="shared" si="24"/>
        <v>102000</v>
      </c>
      <c r="T156" s="13">
        <f t="shared" si="25"/>
        <v>12</v>
      </c>
      <c r="U156" s="49">
        <v>74000</v>
      </c>
      <c r="V156" s="12">
        <v>8.7058823529411757</v>
      </c>
      <c r="W156" s="52">
        <v>74000</v>
      </c>
      <c r="X156" s="12">
        <v>8.7058823529411757</v>
      </c>
      <c r="Y156" s="52">
        <v>74000</v>
      </c>
      <c r="Z156" s="14">
        <v>8.7058823529411757</v>
      </c>
      <c r="AA156" s="54">
        <f t="shared" si="26"/>
        <v>222000</v>
      </c>
      <c r="AB156" s="13">
        <f t="shared" si="27"/>
        <v>26.117647058823529</v>
      </c>
      <c r="AC156" s="58">
        <f t="shared" si="28"/>
        <v>324000</v>
      </c>
      <c r="AD156" s="13">
        <f t="shared" si="29"/>
        <v>38.117647058823529</v>
      </c>
      <c r="AE156" s="49">
        <v>105000</v>
      </c>
      <c r="AF156" s="12">
        <v>12.352941176470589</v>
      </c>
      <c r="AG156" s="52">
        <v>105000</v>
      </c>
      <c r="AH156" s="12">
        <v>12.352941176470589</v>
      </c>
      <c r="AI156" s="52">
        <v>105000</v>
      </c>
      <c r="AJ156" s="14">
        <v>12.352941176470589</v>
      </c>
      <c r="AK156" s="54">
        <f t="shared" si="30"/>
        <v>315000</v>
      </c>
      <c r="AL156" s="13">
        <f t="shared" si="31"/>
        <v>37.058823529411768</v>
      </c>
      <c r="AM156" s="49">
        <v>71000</v>
      </c>
      <c r="AN156" s="12">
        <v>8.3529411764705888</v>
      </c>
      <c r="AO156" s="52">
        <v>71000</v>
      </c>
      <c r="AP156" s="12">
        <v>8.3529411764705888</v>
      </c>
      <c r="AQ156" s="52">
        <v>69000</v>
      </c>
      <c r="AR156" s="14">
        <v>8.117647058823529</v>
      </c>
      <c r="AS156" s="54">
        <f t="shared" si="32"/>
        <v>211000</v>
      </c>
      <c r="AT156" s="13">
        <f t="shared" si="33"/>
        <v>24.823529411764707</v>
      </c>
      <c r="AU156" s="58">
        <f t="shared" si="34"/>
        <v>850000</v>
      </c>
      <c r="AV156" s="13">
        <f t="shared" si="35"/>
        <v>100</v>
      </c>
    </row>
    <row r="157" spans="1:48" ht="27" customHeight="1">
      <c r="A157" s="17" t="s">
        <v>0</v>
      </c>
      <c r="B157" s="18" t="s">
        <v>0</v>
      </c>
      <c r="C157" s="18" t="s">
        <v>0</v>
      </c>
      <c r="D157" s="25" t="s">
        <v>0</v>
      </c>
      <c r="E157" s="17" t="s">
        <v>0</v>
      </c>
      <c r="F157" s="18" t="s">
        <v>0</v>
      </c>
      <c r="G157" s="18" t="s">
        <v>0</v>
      </c>
      <c r="H157" s="25" t="s">
        <v>0</v>
      </c>
      <c r="I157" s="10" t="s">
        <v>0</v>
      </c>
      <c r="J157" s="17" t="s">
        <v>61</v>
      </c>
      <c r="K157" s="25" t="s">
        <v>55</v>
      </c>
      <c r="L157" s="45">
        <v>350000</v>
      </c>
      <c r="M157" s="49">
        <v>0</v>
      </c>
      <c r="N157" s="12">
        <v>0</v>
      </c>
      <c r="O157" s="52">
        <v>21000</v>
      </c>
      <c r="P157" s="12">
        <v>6</v>
      </c>
      <c r="Q157" s="52">
        <v>21000</v>
      </c>
      <c r="R157" s="14">
        <v>6</v>
      </c>
      <c r="S157" s="54">
        <f t="shared" si="24"/>
        <v>42000</v>
      </c>
      <c r="T157" s="13">
        <f t="shared" si="25"/>
        <v>12</v>
      </c>
      <c r="U157" s="49">
        <v>31000</v>
      </c>
      <c r="V157" s="12">
        <v>8.8571428571428577</v>
      </c>
      <c r="W157" s="52">
        <v>31000</v>
      </c>
      <c r="X157" s="12">
        <v>8.8571428571428577</v>
      </c>
      <c r="Y157" s="52">
        <v>31000</v>
      </c>
      <c r="Z157" s="14">
        <v>8.8571428571428577</v>
      </c>
      <c r="AA157" s="54">
        <f t="shared" si="26"/>
        <v>93000</v>
      </c>
      <c r="AB157" s="13">
        <f t="shared" si="27"/>
        <v>26.571428571428573</v>
      </c>
      <c r="AC157" s="58">
        <f t="shared" si="28"/>
        <v>135000</v>
      </c>
      <c r="AD157" s="13">
        <f t="shared" si="29"/>
        <v>38.571428571428569</v>
      </c>
      <c r="AE157" s="49">
        <v>44000</v>
      </c>
      <c r="AF157" s="12">
        <v>12.571428571428571</v>
      </c>
      <c r="AG157" s="52">
        <v>44000</v>
      </c>
      <c r="AH157" s="12">
        <v>12.571428571428571</v>
      </c>
      <c r="AI157" s="52">
        <v>44000</v>
      </c>
      <c r="AJ157" s="14">
        <v>12.571428571428571</v>
      </c>
      <c r="AK157" s="54">
        <f t="shared" si="30"/>
        <v>132000</v>
      </c>
      <c r="AL157" s="13">
        <f t="shared" si="31"/>
        <v>37.714285714285715</v>
      </c>
      <c r="AM157" s="49">
        <v>30000</v>
      </c>
      <c r="AN157" s="12">
        <v>8.5714285714285712</v>
      </c>
      <c r="AO157" s="52">
        <v>30000</v>
      </c>
      <c r="AP157" s="12">
        <v>8.5714285714285712</v>
      </c>
      <c r="AQ157" s="52">
        <v>23000</v>
      </c>
      <c r="AR157" s="14">
        <v>6.5714285714285712</v>
      </c>
      <c r="AS157" s="54">
        <f t="shared" si="32"/>
        <v>83000</v>
      </c>
      <c r="AT157" s="13">
        <f t="shared" si="33"/>
        <v>23.714285714285715</v>
      </c>
      <c r="AU157" s="58">
        <f t="shared" si="34"/>
        <v>350000</v>
      </c>
      <c r="AV157" s="13">
        <f t="shared" si="35"/>
        <v>100</v>
      </c>
    </row>
    <row r="158" spans="1:48" ht="27" customHeight="1">
      <c r="A158" s="17" t="s">
        <v>0</v>
      </c>
      <c r="B158" s="18" t="s">
        <v>0</v>
      </c>
      <c r="C158" s="18" t="s">
        <v>0</v>
      </c>
      <c r="D158" s="25" t="s">
        <v>0</v>
      </c>
      <c r="E158" s="17" t="s">
        <v>74</v>
      </c>
      <c r="F158" s="18" t="s">
        <v>50</v>
      </c>
      <c r="G158" s="18" t="s">
        <v>51</v>
      </c>
      <c r="H158" s="25" t="s">
        <v>73</v>
      </c>
      <c r="I158" s="10" t="s">
        <v>51</v>
      </c>
      <c r="J158" s="17" t="s">
        <v>61</v>
      </c>
      <c r="K158" s="25" t="s">
        <v>50</v>
      </c>
      <c r="L158" s="45">
        <v>50000</v>
      </c>
      <c r="M158" s="49">
        <v>0</v>
      </c>
      <c r="N158" s="12">
        <v>0</v>
      </c>
      <c r="O158" s="52">
        <v>3000</v>
      </c>
      <c r="P158" s="12">
        <v>6</v>
      </c>
      <c r="Q158" s="52">
        <v>3000</v>
      </c>
      <c r="R158" s="14">
        <v>6</v>
      </c>
      <c r="S158" s="54">
        <f t="shared" si="24"/>
        <v>6000</v>
      </c>
      <c r="T158" s="13">
        <f t="shared" si="25"/>
        <v>12</v>
      </c>
      <c r="U158" s="49">
        <v>5000</v>
      </c>
      <c r="V158" s="12">
        <v>10</v>
      </c>
      <c r="W158" s="52">
        <v>5000</v>
      </c>
      <c r="X158" s="12">
        <v>10</v>
      </c>
      <c r="Y158" s="52">
        <v>5000</v>
      </c>
      <c r="Z158" s="14">
        <v>10</v>
      </c>
      <c r="AA158" s="54">
        <f t="shared" si="26"/>
        <v>15000</v>
      </c>
      <c r="AB158" s="13">
        <f t="shared" si="27"/>
        <v>30</v>
      </c>
      <c r="AC158" s="58">
        <f t="shared" si="28"/>
        <v>21000</v>
      </c>
      <c r="AD158" s="13">
        <f t="shared" si="29"/>
        <v>42</v>
      </c>
      <c r="AE158" s="49">
        <v>7000</v>
      </c>
      <c r="AF158" s="12">
        <v>14</v>
      </c>
      <c r="AG158" s="52">
        <v>7000</v>
      </c>
      <c r="AH158" s="12">
        <v>14</v>
      </c>
      <c r="AI158" s="52">
        <v>7000</v>
      </c>
      <c r="AJ158" s="14">
        <v>14</v>
      </c>
      <c r="AK158" s="54">
        <f t="shared" si="30"/>
        <v>21000</v>
      </c>
      <c r="AL158" s="13">
        <f t="shared" si="31"/>
        <v>42</v>
      </c>
      <c r="AM158" s="49">
        <v>5000</v>
      </c>
      <c r="AN158" s="12">
        <v>10</v>
      </c>
      <c r="AO158" s="52">
        <v>3000</v>
      </c>
      <c r="AP158" s="12">
        <v>6</v>
      </c>
      <c r="AQ158" s="52">
        <v>0</v>
      </c>
      <c r="AR158" s="14">
        <v>0</v>
      </c>
      <c r="AS158" s="54">
        <f t="shared" si="32"/>
        <v>8000</v>
      </c>
      <c r="AT158" s="13">
        <f t="shared" si="33"/>
        <v>16</v>
      </c>
      <c r="AU158" s="58">
        <f t="shared" si="34"/>
        <v>50000</v>
      </c>
      <c r="AV158" s="13">
        <f t="shared" si="35"/>
        <v>100</v>
      </c>
    </row>
    <row r="159" spans="1:48" ht="27" customHeight="1">
      <c r="A159" s="17" t="s">
        <v>44</v>
      </c>
      <c r="B159" s="18" t="s">
        <v>45</v>
      </c>
      <c r="C159" s="18" t="s">
        <v>48</v>
      </c>
      <c r="D159" s="25" t="s">
        <v>73</v>
      </c>
      <c r="E159" s="17" t="s">
        <v>52</v>
      </c>
      <c r="F159" s="18" t="s">
        <v>55</v>
      </c>
      <c r="G159" s="18" t="s">
        <v>50</v>
      </c>
      <c r="H159" s="25" t="s">
        <v>47</v>
      </c>
      <c r="I159" s="10" t="s">
        <v>51</v>
      </c>
      <c r="J159" s="17" t="s">
        <v>52</v>
      </c>
      <c r="K159" s="25" t="s">
        <v>50</v>
      </c>
      <c r="L159" s="45">
        <v>1079000</v>
      </c>
      <c r="M159" s="49">
        <v>162000</v>
      </c>
      <c r="N159" s="12">
        <v>15.013901760889713</v>
      </c>
      <c r="O159" s="52">
        <v>65000</v>
      </c>
      <c r="P159" s="12">
        <v>6.024096385542169</v>
      </c>
      <c r="Q159" s="52">
        <v>65000</v>
      </c>
      <c r="R159" s="14">
        <v>6.024096385542169</v>
      </c>
      <c r="S159" s="54">
        <f t="shared" si="24"/>
        <v>292000</v>
      </c>
      <c r="T159" s="13">
        <f t="shared" si="25"/>
        <v>27.062094531974051</v>
      </c>
      <c r="U159" s="49">
        <v>94000</v>
      </c>
      <c r="V159" s="12">
        <v>8.7117701575532909</v>
      </c>
      <c r="W159" s="52">
        <v>94000</v>
      </c>
      <c r="X159" s="12">
        <v>8.7117701575532909</v>
      </c>
      <c r="Y159" s="52">
        <v>94000</v>
      </c>
      <c r="Z159" s="14">
        <v>8.7117701575532909</v>
      </c>
      <c r="AA159" s="54">
        <f t="shared" si="26"/>
        <v>282000</v>
      </c>
      <c r="AB159" s="13">
        <f t="shared" si="27"/>
        <v>26.135310472659874</v>
      </c>
      <c r="AC159" s="58">
        <f t="shared" si="28"/>
        <v>574000</v>
      </c>
      <c r="AD159" s="13">
        <f t="shared" si="29"/>
        <v>53.197405004633922</v>
      </c>
      <c r="AE159" s="49">
        <v>98000</v>
      </c>
      <c r="AF159" s="12">
        <v>9.0824837812789614</v>
      </c>
      <c r="AG159" s="52">
        <v>98000</v>
      </c>
      <c r="AH159" s="12">
        <v>9.0824837812789614</v>
      </c>
      <c r="AI159" s="52">
        <v>98000</v>
      </c>
      <c r="AJ159" s="14">
        <v>9.0824837812789614</v>
      </c>
      <c r="AK159" s="54">
        <f t="shared" si="30"/>
        <v>294000</v>
      </c>
      <c r="AL159" s="13">
        <f t="shared" si="31"/>
        <v>27.247451343836886</v>
      </c>
      <c r="AM159" s="49">
        <v>72000</v>
      </c>
      <c r="AN159" s="12">
        <v>6.6728452270620942</v>
      </c>
      <c r="AO159" s="52">
        <v>72000</v>
      </c>
      <c r="AP159" s="12">
        <v>6.6728452270620942</v>
      </c>
      <c r="AQ159" s="52">
        <v>67000</v>
      </c>
      <c r="AR159" s="14">
        <v>6.2094531974050042</v>
      </c>
      <c r="AS159" s="54">
        <f t="shared" si="32"/>
        <v>211000</v>
      </c>
      <c r="AT159" s="13">
        <f t="shared" si="33"/>
        <v>19.555143651529193</v>
      </c>
      <c r="AU159" s="58">
        <f t="shared" si="34"/>
        <v>1079000</v>
      </c>
      <c r="AV159" s="13">
        <f t="shared" si="35"/>
        <v>100</v>
      </c>
    </row>
    <row r="160" spans="1:48" ht="27" customHeight="1">
      <c r="A160" s="17" t="s">
        <v>0</v>
      </c>
      <c r="B160" s="18" t="s">
        <v>0</v>
      </c>
      <c r="C160" s="18" t="s">
        <v>0</v>
      </c>
      <c r="D160" s="25" t="s">
        <v>0</v>
      </c>
      <c r="E160" s="17" t="s">
        <v>0</v>
      </c>
      <c r="F160" s="18" t="s">
        <v>0</v>
      </c>
      <c r="G160" s="18" t="s">
        <v>0</v>
      </c>
      <c r="H160" s="25" t="s">
        <v>0</v>
      </c>
      <c r="I160" s="10" t="s">
        <v>0</v>
      </c>
      <c r="J160" s="17" t="s">
        <v>53</v>
      </c>
      <c r="K160" s="25" t="s">
        <v>50</v>
      </c>
      <c r="L160" s="45">
        <v>179000</v>
      </c>
      <c r="M160" s="49">
        <v>27000</v>
      </c>
      <c r="N160" s="12">
        <v>15.083798882681565</v>
      </c>
      <c r="O160" s="52">
        <v>11000</v>
      </c>
      <c r="P160" s="12">
        <v>6.1452513966480451</v>
      </c>
      <c r="Q160" s="52">
        <v>11000</v>
      </c>
      <c r="R160" s="14">
        <v>6.1452513966480451</v>
      </c>
      <c r="S160" s="54">
        <f t="shared" si="24"/>
        <v>49000</v>
      </c>
      <c r="T160" s="13">
        <f t="shared" si="25"/>
        <v>27.374301675977655</v>
      </c>
      <c r="U160" s="49">
        <v>16000</v>
      </c>
      <c r="V160" s="12">
        <v>8.938547486033519</v>
      </c>
      <c r="W160" s="52">
        <v>16000</v>
      </c>
      <c r="X160" s="12">
        <v>8.938547486033519</v>
      </c>
      <c r="Y160" s="52">
        <v>16000</v>
      </c>
      <c r="Z160" s="14">
        <v>8.938547486033519</v>
      </c>
      <c r="AA160" s="54">
        <f t="shared" si="26"/>
        <v>48000</v>
      </c>
      <c r="AB160" s="13">
        <f t="shared" si="27"/>
        <v>26.815642458100555</v>
      </c>
      <c r="AC160" s="58">
        <f t="shared" si="28"/>
        <v>97000</v>
      </c>
      <c r="AD160" s="13">
        <f t="shared" si="29"/>
        <v>54.18994413407821</v>
      </c>
      <c r="AE160" s="49">
        <v>17000</v>
      </c>
      <c r="AF160" s="12">
        <v>9.4972067039106154</v>
      </c>
      <c r="AG160" s="52">
        <v>17000</v>
      </c>
      <c r="AH160" s="12">
        <v>9.4972067039106154</v>
      </c>
      <c r="AI160" s="52">
        <v>17000</v>
      </c>
      <c r="AJ160" s="14">
        <v>9.4972067039106154</v>
      </c>
      <c r="AK160" s="54">
        <f t="shared" si="30"/>
        <v>51000</v>
      </c>
      <c r="AL160" s="13">
        <f t="shared" si="31"/>
        <v>28.491620111731848</v>
      </c>
      <c r="AM160" s="49">
        <v>12000</v>
      </c>
      <c r="AN160" s="12">
        <v>6.7039106145251397</v>
      </c>
      <c r="AO160" s="52">
        <v>12000</v>
      </c>
      <c r="AP160" s="12">
        <v>6.7039106145251397</v>
      </c>
      <c r="AQ160" s="52">
        <v>7000</v>
      </c>
      <c r="AR160" s="14">
        <v>3.9106145251396649</v>
      </c>
      <c r="AS160" s="54">
        <f t="shared" si="32"/>
        <v>31000</v>
      </c>
      <c r="AT160" s="13">
        <f t="shared" si="33"/>
        <v>17.318435754189945</v>
      </c>
      <c r="AU160" s="58">
        <f t="shared" si="34"/>
        <v>179000</v>
      </c>
      <c r="AV160" s="13">
        <f t="shared" si="35"/>
        <v>100</v>
      </c>
    </row>
    <row r="161" spans="1:48" ht="27" customHeight="1">
      <c r="A161" s="17" t="s">
        <v>0</v>
      </c>
      <c r="B161" s="18" t="s">
        <v>0</v>
      </c>
      <c r="C161" s="18" t="s">
        <v>0</v>
      </c>
      <c r="D161" s="25" t="s">
        <v>0</v>
      </c>
      <c r="E161" s="17" t="s">
        <v>0</v>
      </c>
      <c r="F161" s="18" t="s">
        <v>0</v>
      </c>
      <c r="G161" s="18" t="s">
        <v>0</v>
      </c>
      <c r="H161" s="25" t="s">
        <v>0</v>
      </c>
      <c r="I161" s="10" t="s">
        <v>0</v>
      </c>
      <c r="J161" s="17" t="s">
        <v>54</v>
      </c>
      <c r="K161" s="25" t="s">
        <v>51</v>
      </c>
      <c r="L161" s="45">
        <v>1000</v>
      </c>
      <c r="M161" s="49">
        <v>1000</v>
      </c>
      <c r="N161" s="12">
        <v>100</v>
      </c>
      <c r="O161" s="52">
        <v>0</v>
      </c>
      <c r="P161" s="12">
        <v>0</v>
      </c>
      <c r="Q161" s="52">
        <v>0</v>
      </c>
      <c r="R161" s="14">
        <v>0</v>
      </c>
      <c r="S161" s="54">
        <f t="shared" si="24"/>
        <v>1000</v>
      </c>
      <c r="T161" s="13">
        <f t="shared" si="25"/>
        <v>100</v>
      </c>
      <c r="U161" s="49">
        <v>0</v>
      </c>
      <c r="V161" s="12">
        <v>0</v>
      </c>
      <c r="W161" s="52">
        <v>0</v>
      </c>
      <c r="X161" s="12">
        <v>0</v>
      </c>
      <c r="Y161" s="52">
        <v>0</v>
      </c>
      <c r="Z161" s="14">
        <v>0</v>
      </c>
      <c r="AA161" s="54">
        <f t="shared" si="26"/>
        <v>0</v>
      </c>
      <c r="AB161" s="13">
        <f t="shared" si="27"/>
        <v>0</v>
      </c>
      <c r="AC161" s="58">
        <f t="shared" si="28"/>
        <v>1000</v>
      </c>
      <c r="AD161" s="13">
        <f t="shared" si="29"/>
        <v>100</v>
      </c>
      <c r="AE161" s="49">
        <v>0</v>
      </c>
      <c r="AF161" s="12">
        <v>0</v>
      </c>
      <c r="AG161" s="52">
        <v>0</v>
      </c>
      <c r="AH161" s="12">
        <v>0</v>
      </c>
      <c r="AI161" s="52">
        <v>0</v>
      </c>
      <c r="AJ161" s="14">
        <v>0</v>
      </c>
      <c r="AK161" s="54">
        <f t="shared" si="30"/>
        <v>0</v>
      </c>
      <c r="AL161" s="13">
        <f t="shared" si="31"/>
        <v>0</v>
      </c>
      <c r="AM161" s="49">
        <v>0</v>
      </c>
      <c r="AN161" s="12">
        <v>0</v>
      </c>
      <c r="AO161" s="52">
        <v>0</v>
      </c>
      <c r="AP161" s="12">
        <v>0</v>
      </c>
      <c r="AQ161" s="52">
        <v>0</v>
      </c>
      <c r="AR161" s="14">
        <v>0</v>
      </c>
      <c r="AS161" s="54">
        <f t="shared" si="32"/>
        <v>0</v>
      </c>
      <c r="AT161" s="13">
        <f t="shared" si="33"/>
        <v>0</v>
      </c>
      <c r="AU161" s="58">
        <f t="shared" si="34"/>
        <v>1000</v>
      </c>
      <c r="AV161" s="13">
        <f t="shared" si="35"/>
        <v>100</v>
      </c>
    </row>
    <row r="162" spans="1:48" ht="27" customHeight="1">
      <c r="A162" s="17" t="s">
        <v>0</v>
      </c>
      <c r="B162" s="18" t="s">
        <v>0</v>
      </c>
      <c r="C162" s="18" t="s">
        <v>0</v>
      </c>
      <c r="D162" s="25" t="s">
        <v>0</v>
      </c>
      <c r="E162" s="17" t="s">
        <v>0</v>
      </c>
      <c r="F162" s="18" t="s">
        <v>0</v>
      </c>
      <c r="G162" s="18" t="s">
        <v>0</v>
      </c>
      <c r="H162" s="25" t="s">
        <v>0</v>
      </c>
      <c r="I162" s="10" t="s">
        <v>0</v>
      </c>
      <c r="J162" s="17" t="s">
        <v>54</v>
      </c>
      <c r="K162" s="25" t="s">
        <v>55</v>
      </c>
      <c r="L162" s="45">
        <v>3000</v>
      </c>
      <c r="M162" s="49">
        <v>1000</v>
      </c>
      <c r="N162" s="12">
        <v>33.333333333333336</v>
      </c>
      <c r="O162" s="52">
        <v>1000</v>
      </c>
      <c r="P162" s="12">
        <v>33.333333333333336</v>
      </c>
      <c r="Q162" s="52">
        <v>1000</v>
      </c>
      <c r="R162" s="14">
        <v>33.333333333333336</v>
      </c>
      <c r="S162" s="54">
        <f t="shared" si="24"/>
        <v>3000</v>
      </c>
      <c r="T162" s="13">
        <f t="shared" si="25"/>
        <v>100</v>
      </c>
      <c r="U162" s="49">
        <v>0</v>
      </c>
      <c r="V162" s="12">
        <v>0</v>
      </c>
      <c r="W162" s="52">
        <v>0</v>
      </c>
      <c r="X162" s="12">
        <v>0</v>
      </c>
      <c r="Y162" s="52">
        <v>0</v>
      </c>
      <c r="Z162" s="14">
        <v>0</v>
      </c>
      <c r="AA162" s="54">
        <f t="shared" si="26"/>
        <v>0</v>
      </c>
      <c r="AB162" s="13">
        <f t="shared" si="27"/>
        <v>0</v>
      </c>
      <c r="AC162" s="58">
        <f t="shared" si="28"/>
        <v>3000</v>
      </c>
      <c r="AD162" s="13">
        <f t="shared" si="29"/>
        <v>100</v>
      </c>
      <c r="AE162" s="49">
        <v>0</v>
      </c>
      <c r="AF162" s="12">
        <v>0</v>
      </c>
      <c r="AG162" s="52">
        <v>0</v>
      </c>
      <c r="AH162" s="12">
        <v>0</v>
      </c>
      <c r="AI162" s="52">
        <v>0</v>
      </c>
      <c r="AJ162" s="14">
        <v>0</v>
      </c>
      <c r="AK162" s="54">
        <f t="shared" si="30"/>
        <v>0</v>
      </c>
      <c r="AL162" s="13">
        <f t="shared" si="31"/>
        <v>0</v>
      </c>
      <c r="AM162" s="49">
        <v>0</v>
      </c>
      <c r="AN162" s="12">
        <v>0</v>
      </c>
      <c r="AO162" s="52">
        <v>0</v>
      </c>
      <c r="AP162" s="12">
        <v>0</v>
      </c>
      <c r="AQ162" s="52">
        <v>0</v>
      </c>
      <c r="AR162" s="14">
        <v>0</v>
      </c>
      <c r="AS162" s="54">
        <f t="shared" si="32"/>
        <v>0</v>
      </c>
      <c r="AT162" s="13">
        <f t="shared" si="33"/>
        <v>0</v>
      </c>
      <c r="AU162" s="58">
        <f t="shared" si="34"/>
        <v>3000</v>
      </c>
      <c r="AV162" s="13">
        <f t="shared" si="35"/>
        <v>100</v>
      </c>
    </row>
    <row r="163" spans="1:48" ht="27" customHeight="1">
      <c r="A163" s="17" t="s">
        <v>0</v>
      </c>
      <c r="B163" s="18" t="s">
        <v>0</v>
      </c>
      <c r="C163" s="18" t="s">
        <v>0</v>
      </c>
      <c r="D163" s="25" t="s">
        <v>0</v>
      </c>
      <c r="E163" s="17" t="s">
        <v>0</v>
      </c>
      <c r="F163" s="18" t="s">
        <v>0</v>
      </c>
      <c r="G163" s="18" t="s">
        <v>0</v>
      </c>
      <c r="H163" s="25" t="s">
        <v>0</v>
      </c>
      <c r="I163" s="10" t="s">
        <v>0</v>
      </c>
      <c r="J163" s="17" t="s">
        <v>54</v>
      </c>
      <c r="K163" s="25" t="s">
        <v>56</v>
      </c>
      <c r="L163" s="45">
        <v>2000</v>
      </c>
      <c r="M163" s="49">
        <v>1000</v>
      </c>
      <c r="N163" s="12">
        <v>50</v>
      </c>
      <c r="O163" s="52">
        <v>1000</v>
      </c>
      <c r="P163" s="12">
        <v>50</v>
      </c>
      <c r="Q163" s="52">
        <v>0</v>
      </c>
      <c r="R163" s="14">
        <v>0</v>
      </c>
      <c r="S163" s="54">
        <f t="shared" si="24"/>
        <v>2000</v>
      </c>
      <c r="T163" s="13">
        <f t="shared" si="25"/>
        <v>100</v>
      </c>
      <c r="U163" s="49">
        <v>0</v>
      </c>
      <c r="V163" s="12">
        <v>0</v>
      </c>
      <c r="W163" s="52">
        <v>0</v>
      </c>
      <c r="X163" s="12">
        <v>0</v>
      </c>
      <c r="Y163" s="52">
        <v>0</v>
      </c>
      <c r="Z163" s="14">
        <v>0</v>
      </c>
      <c r="AA163" s="54">
        <f t="shared" si="26"/>
        <v>0</v>
      </c>
      <c r="AB163" s="13">
        <f t="shared" si="27"/>
        <v>0</v>
      </c>
      <c r="AC163" s="58">
        <f t="shared" si="28"/>
        <v>2000</v>
      </c>
      <c r="AD163" s="13">
        <f t="shared" si="29"/>
        <v>100</v>
      </c>
      <c r="AE163" s="49">
        <v>0</v>
      </c>
      <c r="AF163" s="12">
        <v>0</v>
      </c>
      <c r="AG163" s="52">
        <v>0</v>
      </c>
      <c r="AH163" s="12">
        <v>0</v>
      </c>
      <c r="AI163" s="52">
        <v>0</v>
      </c>
      <c r="AJ163" s="14">
        <v>0</v>
      </c>
      <c r="AK163" s="54">
        <f t="shared" si="30"/>
        <v>0</v>
      </c>
      <c r="AL163" s="13">
        <f t="shared" si="31"/>
        <v>0</v>
      </c>
      <c r="AM163" s="49">
        <v>0</v>
      </c>
      <c r="AN163" s="12">
        <v>0</v>
      </c>
      <c r="AO163" s="52">
        <v>0</v>
      </c>
      <c r="AP163" s="12">
        <v>0</v>
      </c>
      <c r="AQ163" s="52">
        <v>0</v>
      </c>
      <c r="AR163" s="14">
        <v>0</v>
      </c>
      <c r="AS163" s="54">
        <f t="shared" si="32"/>
        <v>0</v>
      </c>
      <c r="AT163" s="13">
        <f t="shared" si="33"/>
        <v>0</v>
      </c>
      <c r="AU163" s="58">
        <f t="shared" si="34"/>
        <v>2000</v>
      </c>
      <c r="AV163" s="13">
        <f t="shared" si="35"/>
        <v>100</v>
      </c>
    </row>
    <row r="164" spans="1:48" ht="27" customHeight="1">
      <c r="A164" s="17" t="s">
        <v>0</v>
      </c>
      <c r="B164" s="18" t="s">
        <v>0</v>
      </c>
      <c r="C164" s="18" t="s">
        <v>0</v>
      </c>
      <c r="D164" s="25" t="s">
        <v>0</v>
      </c>
      <c r="E164" s="17" t="s">
        <v>0</v>
      </c>
      <c r="F164" s="18" t="s">
        <v>0</v>
      </c>
      <c r="G164" s="18" t="s">
        <v>0</v>
      </c>
      <c r="H164" s="25" t="s">
        <v>0</v>
      </c>
      <c r="I164" s="10" t="s">
        <v>0</v>
      </c>
      <c r="J164" s="17" t="s">
        <v>54</v>
      </c>
      <c r="K164" s="25" t="s">
        <v>57</v>
      </c>
      <c r="L164" s="45">
        <v>3000</v>
      </c>
      <c r="M164" s="49">
        <v>1000</v>
      </c>
      <c r="N164" s="12">
        <v>33.333333333333336</v>
      </c>
      <c r="O164" s="52">
        <v>1000</v>
      </c>
      <c r="P164" s="12">
        <v>33.333333333333336</v>
      </c>
      <c r="Q164" s="52">
        <v>1000</v>
      </c>
      <c r="R164" s="14">
        <v>33.333333333333336</v>
      </c>
      <c r="S164" s="54">
        <f t="shared" si="24"/>
        <v>3000</v>
      </c>
      <c r="T164" s="13">
        <f t="shared" si="25"/>
        <v>100</v>
      </c>
      <c r="U164" s="49">
        <v>0</v>
      </c>
      <c r="V164" s="12">
        <v>0</v>
      </c>
      <c r="W164" s="52">
        <v>0</v>
      </c>
      <c r="X164" s="12">
        <v>0</v>
      </c>
      <c r="Y164" s="52">
        <v>0</v>
      </c>
      <c r="Z164" s="14">
        <v>0</v>
      </c>
      <c r="AA164" s="54">
        <f t="shared" si="26"/>
        <v>0</v>
      </c>
      <c r="AB164" s="13">
        <f t="shared" si="27"/>
        <v>0</v>
      </c>
      <c r="AC164" s="58">
        <f t="shared" si="28"/>
        <v>3000</v>
      </c>
      <c r="AD164" s="13">
        <f t="shared" si="29"/>
        <v>100</v>
      </c>
      <c r="AE164" s="49">
        <v>0</v>
      </c>
      <c r="AF164" s="12">
        <v>0</v>
      </c>
      <c r="AG164" s="52">
        <v>0</v>
      </c>
      <c r="AH164" s="12">
        <v>0</v>
      </c>
      <c r="AI164" s="52">
        <v>0</v>
      </c>
      <c r="AJ164" s="14">
        <v>0</v>
      </c>
      <c r="AK164" s="54">
        <f t="shared" si="30"/>
        <v>0</v>
      </c>
      <c r="AL164" s="13">
        <f t="shared" si="31"/>
        <v>0</v>
      </c>
      <c r="AM164" s="49">
        <v>0</v>
      </c>
      <c r="AN164" s="12">
        <v>0</v>
      </c>
      <c r="AO164" s="52">
        <v>0</v>
      </c>
      <c r="AP164" s="12">
        <v>0</v>
      </c>
      <c r="AQ164" s="52">
        <v>0</v>
      </c>
      <c r="AR164" s="14">
        <v>0</v>
      </c>
      <c r="AS164" s="54">
        <f t="shared" si="32"/>
        <v>0</v>
      </c>
      <c r="AT164" s="13">
        <f t="shared" si="33"/>
        <v>0</v>
      </c>
      <c r="AU164" s="58">
        <f t="shared" si="34"/>
        <v>3000</v>
      </c>
      <c r="AV164" s="13">
        <f t="shared" si="35"/>
        <v>100</v>
      </c>
    </row>
    <row r="165" spans="1:48" ht="27" customHeight="1">
      <c r="A165" s="17" t="s">
        <v>0</v>
      </c>
      <c r="B165" s="18" t="s">
        <v>0</v>
      </c>
      <c r="C165" s="18" t="s">
        <v>0</v>
      </c>
      <c r="D165" s="25" t="s">
        <v>0</v>
      </c>
      <c r="E165" s="17" t="s">
        <v>0</v>
      </c>
      <c r="F165" s="18" t="s">
        <v>0</v>
      </c>
      <c r="G165" s="18" t="s">
        <v>0</v>
      </c>
      <c r="H165" s="25" t="s">
        <v>0</v>
      </c>
      <c r="I165" s="10" t="s">
        <v>0</v>
      </c>
      <c r="J165" s="17" t="s">
        <v>73</v>
      </c>
      <c r="K165" s="25" t="s">
        <v>50</v>
      </c>
      <c r="L165" s="45">
        <v>2038000</v>
      </c>
      <c r="M165" s="49">
        <v>348000</v>
      </c>
      <c r="N165" s="12">
        <v>17.075564278704611</v>
      </c>
      <c r="O165" s="52">
        <v>358000</v>
      </c>
      <c r="P165" s="12">
        <v>17.566241413150149</v>
      </c>
      <c r="Q165" s="52">
        <v>357000</v>
      </c>
      <c r="R165" s="14">
        <v>17.517173699705594</v>
      </c>
      <c r="S165" s="54">
        <f t="shared" si="24"/>
        <v>1063000</v>
      </c>
      <c r="T165" s="13">
        <f t="shared" si="25"/>
        <v>52.158979391560351</v>
      </c>
      <c r="U165" s="49">
        <v>327000</v>
      </c>
      <c r="V165" s="12">
        <v>16.04514229636899</v>
      </c>
      <c r="W165" s="52">
        <v>327000</v>
      </c>
      <c r="X165" s="12">
        <v>16.04514229636899</v>
      </c>
      <c r="Y165" s="52">
        <v>321000</v>
      </c>
      <c r="Z165" s="14">
        <v>15.750736015701669</v>
      </c>
      <c r="AA165" s="54">
        <f t="shared" si="26"/>
        <v>975000</v>
      </c>
      <c r="AB165" s="13">
        <f t="shared" si="27"/>
        <v>47.841020608439649</v>
      </c>
      <c r="AC165" s="58">
        <f t="shared" si="28"/>
        <v>2038000</v>
      </c>
      <c r="AD165" s="13">
        <f t="shared" si="29"/>
        <v>100</v>
      </c>
      <c r="AE165" s="49">
        <v>0</v>
      </c>
      <c r="AF165" s="12">
        <v>0</v>
      </c>
      <c r="AG165" s="52">
        <v>0</v>
      </c>
      <c r="AH165" s="12">
        <v>0</v>
      </c>
      <c r="AI165" s="52">
        <v>0</v>
      </c>
      <c r="AJ165" s="14">
        <v>0</v>
      </c>
      <c r="AK165" s="54">
        <f t="shared" si="30"/>
        <v>0</v>
      </c>
      <c r="AL165" s="13">
        <f t="shared" si="31"/>
        <v>0</v>
      </c>
      <c r="AM165" s="49">
        <v>0</v>
      </c>
      <c r="AN165" s="12">
        <v>0</v>
      </c>
      <c r="AO165" s="52">
        <v>0</v>
      </c>
      <c r="AP165" s="12">
        <v>0</v>
      </c>
      <c r="AQ165" s="52">
        <v>0</v>
      </c>
      <c r="AR165" s="14">
        <v>0</v>
      </c>
      <c r="AS165" s="54">
        <f t="shared" si="32"/>
        <v>0</v>
      </c>
      <c r="AT165" s="13">
        <f t="shared" si="33"/>
        <v>0</v>
      </c>
      <c r="AU165" s="58">
        <f t="shared" si="34"/>
        <v>2038000</v>
      </c>
      <c r="AV165" s="13">
        <f t="shared" si="35"/>
        <v>100</v>
      </c>
    </row>
    <row r="166" spans="1:48" ht="27" customHeight="1">
      <c r="A166" s="17" t="s">
        <v>44</v>
      </c>
      <c r="B166" s="18" t="s">
        <v>45</v>
      </c>
      <c r="C166" s="18" t="s">
        <v>48</v>
      </c>
      <c r="D166" s="25" t="s">
        <v>61</v>
      </c>
      <c r="E166" s="17" t="s">
        <v>75</v>
      </c>
      <c r="F166" s="18" t="s">
        <v>51</v>
      </c>
      <c r="G166" s="18" t="s">
        <v>76</v>
      </c>
      <c r="H166" s="25" t="s">
        <v>47</v>
      </c>
      <c r="I166" s="10" t="s">
        <v>51</v>
      </c>
      <c r="J166" s="17" t="s">
        <v>52</v>
      </c>
      <c r="K166" s="25" t="s">
        <v>50</v>
      </c>
      <c r="L166" s="45">
        <v>673000</v>
      </c>
      <c r="M166" s="49">
        <v>101000</v>
      </c>
      <c r="N166" s="12">
        <v>15.007429420505201</v>
      </c>
      <c r="O166" s="52">
        <v>41000</v>
      </c>
      <c r="P166" s="12">
        <v>6.092124814264487</v>
      </c>
      <c r="Q166" s="52">
        <v>41000</v>
      </c>
      <c r="R166" s="14">
        <v>6.092124814264487</v>
      </c>
      <c r="S166" s="54">
        <f t="shared" si="24"/>
        <v>183000</v>
      </c>
      <c r="T166" s="13">
        <f t="shared" si="25"/>
        <v>27.191679049034175</v>
      </c>
      <c r="U166" s="49">
        <v>59000</v>
      </c>
      <c r="V166" s="12">
        <v>8.7667161961367022</v>
      </c>
      <c r="W166" s="52">
        <v>59000</v>
      </c>
      <c r="X166" s="12">
        <v>8.7667161961367022</v>
      </c>
      <c r="Y166" s="52">
        <v>59000</v>
      </c>
      <c r="Z166" s="14">
        <v>8.7667161961367022</v>
      </c>
      <c r="AA166" s="54">
        <f t="shared" si="26"/>
        <v>177000</v>
      </c>
      <c r="AB166" s="13">
        <f t="shared" si="27"/>
        <v>26.300148588410106</v>
      </c>
      <c r="AC166" s="58">
        <f t="shared" si="28"/>
        <v>360000</v>
      </c>
      <c r="AD166" s="13">
        <f t="shared" si="29"/>
        <v>53.491827637444281</v>
      </c>
      <c r="AE166" s="49">
        <v>61000</v>
      </c>
      <c r="AF166" s="12">
        <v>9.0638930163447249</v>
      </c>
      <c r="AG166" s="52">
        <v>61000</v>
      </c>
      <c r="AH166" s="12">
        <v>9.0638930163447249</v>
      </c>
      <c r="AI166" s="52">
        <v>61000</v>
      </c>
      <c r="AJ166" s="14">
        <v>9.0638930163447249</v>
      </c>
      <c r="AK166" s="54">
        <f t="shared" si="30"/>
        <v>183000</v>
      </c>
      <c r="AL166" s="13">
        <f t="shared" si="31"/>
        <v>27.191679049034175</v>
      </c>
      <c r="AM166" s="49">
        <v>45000</v>
      </c>
      <c r="AN166" s="12">
        <v>6.6864784546805351</v>
      </c>
      <c r="AO166" s="52">
        <v>45000</v>
      </c>
      <c r="AP166" s="12">
        <v>6.6864784546805351</v>
      </c>
      <c r="AQ166" s="52">
        <v>40000</v>
      </c>
      <c r="AR166" s="14">
        <v>5.9435364041604757</v>
      </c>
      <c r="AS166" s="54">
        <f t="shared" si="32"/>
        <v>130000</v>
      </c>
      <c r="AT166" s="13">
        <f t="shared" si="33"/>
        <v>19.316493313521548</v>
      </c>
      <c r="AU166" s="58">
        <f t="shared" si="34"/>
        <v>673000</v>
      </c>
      <c r="AV166" s="13">
        <f t="shared" si="35"/>
        <v>100.00000000000001</v>
      </c>
    </row>
    <row r="167" spans="1:48" ht="27" customHeight="1">
      <c r="A167" s="17" t="s">
        <v>0</v>
      </c>
      <c r="B167" s="18" t="s">
        <v>0</v>
      </c>
      <c r="C167" s="18" t="s">
        <v>0</v>
      </c>
      <c r="D167" s="25" t="s">
        <v>0</v>
      </c>
      <c r="E167" s="17" t="s">
        <v>0</v>
      </c>
      <c r="F167" s="18" t="s">
        <v>0</v>
      </c>
      <c r="G167" s="18" t="s">
        <v>0</v>
      </c>
      <c r="H167" s="25" t="s">
        <v>0</v>
      </c>
      <c r="I167" s="10" t="s">
        <v>0</v>
      </c>
      <c r="J167" s="17" t="s">
        <v>53</v>
      </c>
      <c r="K167" s="25" t="s">
        <v>50</v>
      </c>
      <c r="L167" s="45">
        <v>116000</v>
      </c>
      <c r="M167" s="49">
        <v>18000</v>
      </c>
      <c r="N167" s="12">
        <v>15.517241379310345</v>
      </c>
      <c r="O167" s="52">
        <v>7000</v>
      </c>
      <c r="P167" s="12">
        <v>6.0344827586206895</v>
      </c>
      <c r="Q167" s="52">
        <v>7000</v>
      </c>
      <c r="R167" s="14">
        <v>6.0344827586206895</v>
      </c>
      <c r="S167" s="54">
        <f t="shared" si="24"/>
        <v>32000</v>
      </c>
      <c r="T167" s="13">
        <f t="shared" si="25"/>
        <v>27.586206896551726</v>
      </c>
      <c r="U167" s="49">
        <v>11000</v>
      </c>
      <c r="V167" s="12">
        <v>9.4827586206896548</v>
      </c>
      <c r="W167" s="52">
        <v>11000</v>
      </c>
      <c r="X167" s="12">
        <v>9.4827586206896548</v>
      </c>
      <c r="Y167" s="52">
        <v>11000</v>
      </c>
      <c r="Z167" s="14">
        <v>9.4827586206896548</v>
      </c>
      <c r="AA167" s="54">
        <f t="shared" si="26"/>
        <v>33000</v>
      </c>
      <c r="AB167" s="13">
        <f t="shared" si="27"/>
        <v>28.448275862068964</v>
      </c>
      <c r="AC167" s="58">
        <f t="shared" si="28"/>
        <v>65000</v>
      </c>
      <c r="AD167" s="13">
        <f t="shared" si="29"/>
        <v>56.03448275862069</v>
      </c>
      <c r="AE167" s="49">
        <v>11000</v>
      </c>
      <c r="AF167" s="12">
        <v>9.4827586206896548</v>
      </c>
      <c r="AG167" s="52">
        <v>11000</v>
      </c>
      <c r="AH167" s="12">
        <v>9.4827586206896548</v>
      </c>
      <c r="AI167" s="52">
        <v>11000</v>
      </c>
      <c r="AJ167" s="14">
        <v>9.4827586206896548</v>
      </c>
      <c r="AK167" s="54">
        <f t="shared" si="30"/>
        <v>33000</v>
      </c>
      <c r="AL167" s="13">
        <f t="shared" si="31"/>
        <v>28.448275862068964</v>
      </c>
      <c r="AM167" s="49">
        <v>8000</v>
      </c>
      <c r="AN167" s="12">
        <v>6.8965517241379306</v>
      </c>
      <c r="AO167" s="52">
        <v>8000</v>
      </c>
      <c r="AP167" s="12">
        <v>6.8965517241379306</v>
      </c>
      <c r="AQ167" s="52">
        <v>2000</v>
      </c>
      <c r="AR167" s="14">
        <v>1.7241379310344827</v>
      </c>
      <c r="AS167" s="54">
        <f t="shared" si="32"/>
        <v>18000</v>
      </c>
      <c r="AT167" s="13">
        <f t="shared" si="33"/>
        <v>15.517241379310343</v>
      </c>
      <c r="AU167" s="58">
        <f t="shared" si="34"/>
        <v>116000</v>
      </c>
      <c r="AV167" s="13">
        <f t="shared" si="35"/>
        <v>100</v>
      </c>
    </row>
    <row r="168" spans="1:48" ht="27" customHeight="1">
      <c r="A168" s="17" t="s">
        <v>0</v>
      </c>
      <c r="B168" s="18" t="s">
        <v>0</v>
      </c>
      <c r="C168" s="18" t="s">
        <v>0</v>
      </c>
      <c r="D168" s="25" t="s">
        <v>0</v>
      </c>
      <c r="E168" s="17" t="s">
        <v>0</v>
      </c>
      <c r="F168" s="18" t="s">
        <v>0</v>
      </c>
      <c r="G168" s="18" t="s">
        <v>0</v>
      </c>
      <c r="H168" s="25" t="s">
        <v>0</v>
      </c>
      <c r="I168" s="10" t="s">
        <v>0</v>
      </c>
      <c r="J168" s="17" t="s">
        <v>54</v>
      </c>
      <c r="K168" s="25" t="s">
        <v>51</v>
      </c>
      <c r="L168" s="45">
        <v>15000</v>
      </c>
      <c r="M168" s="49">
        <v>2000</v>
      </c>
      <c r="N168" s="12">
        <v>13.333333333333334</v>
      </c>
      <c r="O168" s="52">
        <v>2000</v>
      </c>
      <c r="P168" s="12">
        <v>13.333333333333334</v>
      </c>
      <c r="Q168" s="52">
        <v>1000</v>
      </c>
      <c r="R168" s="14">
        <v>6.666666666666667</v>
      </c>
      <c r="S168" s="54">
        <f t="shared" si="24"/>
        <v>5000</v>
      </c>
      <c r="T168" s="13">
        <f t="shared" si="25"/>
        <v>33.333333333333336</v>
      </c>
      <c r="U168" s="49">
        <v>2000</v>
      </c>
      <c r="V168" s="12">
        <v>13.333333333333334</v>
      </c>
      <c r="W168" s="52">
        <v>2000</v>
      </c>
      <c r="X168" s="12">
        <v>13.333333333333334</v>
      </c>
      <c r="Y168" s="52">
        <v>2000</v>
      </c>
      <c r="Z168" s="14">
        <v>13.333333333333334</v>
      </c>
      <c r="AA168" s="54">
        <f t="shared" si="26"/>
        <v>6000</v>
      </c>
      <c r="AB168" s="13">
        <f t="shared" si="27"/>
        <v>40</v>
      </c>
      <c r="AC168" s="58">
        <f t="shared" si="28"/>
        <v>11000</v>
      </c>
      <c r="AD168" s="13">
        <f t="shared" si="29"/>
        <v>73.333333333333343</v>
      </c>
      <c r="AE168" s="49">
        <v>2000</v>
      </c>
      <c r="AF168" s="12">
        <v>13.333333333333334</v>
      </c>
      <c r="AG168" s="52">
        <v>2000</v>
      </c>
      <c r="AH168" s="12">
        <v>13.333333333333334</v>
      </c>
      <c r="AI168" s="52">
        <v>0</v>
      </c>
      <c r="AJ168" s="14">
        <v>0</v>
      </c>
      <c r="AK168" s="54">
        <f t="shared" si="30"/>
        <v>4000</v>
      </c>
      <c r="AL168" s="13">
        <f t="shared" si="31"/>
        <v>26.666666666666668</v>
      </c>
      <c r="AM168" s="49">
        <v>0</v>
      </c>
      <c r="AN168" s="12">
        <v>0</v>
      </c>
      <c r="AO168" s="52">
        <v>0</v>
      </c>
      <c r="AP168" s="12">
        <v>0</v>
      </c>
      <c r="AQ168" s="52">
        <v>0</v>
      </c>
      <c r="AR168" s="14">
        <v>0</v>
      </c>
      <c r="AS168" s="54">
        <f t="shared" si="32"/>
        <v>0</v>
      </c>
      <c r="AT168" s="13">
        <f t="shared" si="33"/>
        <v>0</v>
      </c>
      <c r="AU168" s="58">
        <f t="shared" si="34"/>
        <v>15000</v>
      </c>
      <c r="AV168" s="13">
        <f t="shared" si="35"/>
        <v>100</v>
      </c>
    </row>
    <row r="169" spans="1:48" ht="27" customHeight="1">
      <c r="A169" s="17" t="s">
        <v>0</v>
      </c>
      <c r="B169" s="18" t="s">
        <v>0</v>
      </c>
      <c r="C169" s="18" t="s">
        <v>0</v>
      </c>
      <c r="D169" s="25" t="s">
        <v>0</v>
      </c>
      <c r="E169" s="17" t="s">
        <v>0</v>
      </c>
      <c r="F169" s="18" t="s">
        <v>0</v>
      </c>
      <c r="G169" s="18" t="s">
        <v>0</v>
      </c>
      <c r="H169" s="25" t="s">
        <v>0</v>
      </c>
      <c r="I169" s="10" t="s">
        <v>0</v>
      </c>
      <c r="J169" s="17" t="s">
        <v>54</v>
      </c>
      <c r="K169" s="25" t="s">
        <v>55</v>
      </c>
      <c r="L169" s="45">
        <v>2000</v>
      </c>
      <c r="M169" s="49">
        <v>1000</v>
      </c>
      <c r="N169" s="12">
        <v>50</v>
      </c>
      <c r="O169" s="52">
        <v>1000</v>
      </c>
      <c r="P169" s="12">
        <v>50</v>
      </c>
      <c r="Q169" s="52">
        <v>0</v>
      </c>
      <c r="R169" s="14">
        <v>0</v>
      </c>
      <c r="S169" s="54">
        <f t="shared" si="24"/>
        <v>2000</v>
      </c>
      <c r="T169" s="13">
        <f t="shared" si="25"/>
        <v>100</v>
      </c>
      <c r="U169" s="49">
        <v>0</v>
      </c>
      <c r="V169" s="12">
        <v>0</v>
      </c>
      <c r="W169" s="52">
        <v>0</v>
      </c>
      <c r="X169" s="12">
        <v>0</v>
      </c>
      <c r="Y169" s="52">
        <v>0</v>
      </c>
      <c r="Z169" s="14">
        <v>0</v>
      </c>
      <c r="AA169" s="54">
        <f t="shared" si="26"/>
        <v>0</v>
      </c>
      <c r="AB169" s="13">
        <f t="shared" si="27"/>
        <v>0</v>
      </c>
      <c r="AC169" s="58">
        <f t="shared" si="28"/>
        <v>2000</v>
      </c>
      <c r="AD169" s="13">
        <f t="shared" si="29"/>
        <v>100</v>
      </c>
      <c r="AE169" s="49">
        <v>0</v>
      </c>
      <c r="AF169" s="12">
        <v>0</v>
      </c>
      <c r="AG169" s="52">
        <v>0</v>
      </c>
      <c r="AH169" s="12">
        <v>0</v>
      </c>
      <c r="AI169" s="52">
        <v>0</v>
      </c>
      <c r="AJ169" s="14">
        <v>0</v>
      </c>
      <c r="AK169" s="54">
        <f t="shared" si="30"/>
        <v>0</v>
      </c>
      <c r="AL169" s="13">
        <f t="shared" si="31"/>
        <v>0</v>
      </c>
      <c r="AM169" s="49">
        <v>0</v>
      </c>
      <c r="AN169" s="12">
        <v>0</v>
      </c>
      <c r="AO169" s="52">
        <v>0</v>
      </c>
      <c r="AP169" s="12">
        <v>0</v>
      </c>
      <c r="AQ169" s="52">
        <v>0</v>
      </c>
      <c r="AR169" s="14">
        <v>0</v>
      </c>
      <c r="AS169" s="54">
        <f t="shared" si="32"/>
        <v>0</v>
      </c>
      <c r="AT169" s="13">
        <f t="shared" si="33"/>
        <v>0</v>
      </c>
      <c r="AU169" s="58">
        <f t="shared" si="34"/>
        <v>2000</v>
      </c>
      <c r="AV169" s="13">
        <f t="shared" si="35"/>
        <v>100</v>
      </c>
    </row>
    <row r="170" spans="1:48" ht="27" customHeight="1">
      <c r="A170" s="17" t="s">
        <v>0</v>
      </c>
      <c r="B170" s="18" t="s">
        <v>0</v>
      </c>
      <c r="C170" s="18" t="s">
        <v>0</v>
      </c>
      <c r="D170" s="25" t="s">
        <v>0</v>
      </c>
      <c r="E170" s="17" t="s">
        <v>0</v>
      </c>
      <c r="F170" s="18" t="s">
        <v>0</v>
      </c>
      <c r="G170" s="18" t="s">
        <v>0</v>
      </c>
      <c r="H170" s="25" t="s">
        <v>0</v>
      </c>
      <c r="I170" s="10" t="s">
        <v>0</v>
      </c>
      <c r="J170" s="17" t="s">
        <v>54</v>
      </c>
      <c r="K170" s="25" t="s">
        <v>57</v>
      </c>
      <c r="L170" s="45">
        <v>2000</v>
      </c>
      <c r="M170" s="49">
        <v>1000</v>
      </c>
      <c r="N170" s="12">
        <v>50</v>
      </c>
      <c r="O170" s="52">
        <v>1000</v>
      </c>
      <c r="P170" s="12">
        <v>50</v>
      </c>
      <c r="Q170" s="52">
        <v>0</v>
      </c>
      <c r="R170" s="14">
        <v>0</v>
      </c>
      <c r="S170" s="54">
        <f t="shared" si="24"/>
        <v>2000</v>
      </c>
      <c r="T170" s="13">
        <f t="shared" si="25"/>
        <v>100</v>
      </c>
      <c r="U170" s="49">
        <v>0</v>
      </c>
      <c r="V170" s="12">
        <v>0</v>
      </c>
      <c r="W170" s="52">
        <v>0</v>
      </c>
      <c r="X170" s="12">
        <v>0</v>
      </c>
      <c r="Y170" s="52">
        <v>0</v>
      </c>
      <c r="Z170" s="14">
        <v>0</v>
      </c>
      <c r="AA170" s="54">
        <f t="shared" si="26"/>
        <v>0</v>
      </c>
      <c r="AB170" s="13">
        <f t="shared" si="27"/>
        <v>0</v>
      </c>
      <c r="AC170" s="58">
        <f t="shared" si="28"/>
        <v>2000</v>
      </c>
      <c r="AD170" s="13">
        <f t="shared" si="29"/>
        <v>100</v>
      </c>
      <c r="AE170" s="49">
        <v>0</v>
      </c>
      <c r="AF170" s="12">
        <v>0</v>
      </c>
      <c r="AG170" s="52">
        <v>0</v>
      </c>
      <c r="AH170" s="12">
        <v>0</v>
      </c>
      <c r="AI170" s="52">
        <v>0</v>
      </c>
      <c r="AJ170" s="14">
        <v>0</v>
      </c>
      <c r="AK170" s="54">
        <f t="shared" si="30"/>
        <v>0</v>
      </c>
      <c r="AL170" s="13">
        <f t="shared" si="31"/>
        <v>0</v>
      </c>
      <c r="AM170" s="49">
        <v>0</v>
      </c>
      <c r="AN170" s="12">
        <v>0</v>
      </c>
      <c r="AO170" s="52">
        <v>0</v>
      </c>
      <c r="AP170" s="12">
        <v>0</v>
      </c>
      <c r="AQ170" s="52">
        <v>0</v>
      </c>
      <c r="AR170" s="14">
        <v>0</v>
      </c>
      <c r="AS170" s="54">
        <f t="shared" si="32"/>
        <v>0</v>
      </c>
      <c r="AT170" s="13">
        <f t="shared" si="33"/>
        <v>0</v>
      </c>
      <c r="AU170" s="58">
        <f t="shared" si="34"/>
        <v>2000</v>
      </c>
      <c r="AV170" s="13">
        <f t="shared" si="35"/>
        <v>100</v>
      </c>
    </row>
    <row r="171" spans="1:48" ht="27" customHeight="1">
      <c r="A171" s="17" t="s">
        <v>0</v>
      </c>
      <c r="B171" s="18" t="s">
        <v>0</v>
      </c>
      <c r="C171" s="18" t="s">
        <v>0</v>
      </c>
      <c r="D171" s="25" t="s">
        <v>0</v>
      </c>
      <c r="E171" s="17" t="s">
        <v>0</v>
      </c>
      <c r="F171" s="18" t="s">
        <v>0</v>
      </c>
      <c r="G171" s="18" t="s">
        <v>0</v>
      </c>
      <c r="H171" s="25" t="s">
        <v>0</v>
      </c>
      <c r="I171" s="10" t="s">
        <v>0</v>
      </c>
      <c r="J171" s="17" t="s">
        <v>61</v>
      </c>
      <c r="K171" s="25" t="s">
        <v>50</v>
      </c>
      <c r="L171" s="45">
        <v>1250000</v>
      </c>
      <c r="M171" s="49">
        <v>0</v>
      </c>
      <c r="N171" s="12">
        <v>0</v>
      </c>
      <c r="O171" s="52">
        <v>75000</v>
      </c>
      <c r="P171" s="12">
        <v>6</v>
      </c>
      <c r="Q171" s="52">
        <v>75000</v>
      </c>
      <c r="R171" s="14">
        <v>6</v>
      </c>
      <c r="S171" s="54">
        <f t="shared" si="24"/>
        <v>150000</v>
      </c>
      <c r="T171" s="13">
        <f t="shared" si="25"/>
        <v>12</v>
      </c>
      <c r="U171" s="49">
        <v>109000</v>
      </c>
      <c r="V171" s="12">
        <v>8.7200000000000006</v>
      </c>
      <c r="W171" s="52">
        <v>109000</v>
      </c>
      <c r="X171" s="12">
        <v>8.7200000000000006</v>
      </c>
      <c r="Y171" s="52">
        <v>109000</v>
      </c>
      <c r="Z171" s="14">
        <v>8.7200000000000006</v>
      </c>
      <c r="AA171" s="54">
        <f t="shared" si="26"/>
        <v>327000</v>
      </c>
      <c r="AB171" s="13">
        <f t="shared" si="27"/>
        <v>26.160000000000004</v>
      </c>
      <c r="AC171" s="58">
        <f t="shared" si="28"/>
        <v>477000</v>
      </c>
      <c r="AD171" s="13">
        <f t="shared" si="29"/>
        <v>38.160000000000004</v>
      </c>
      <c r="AE171" s="49">
        <v>155000</v>
      </c>
      <c r="AF171" s="12">
        <v>12.4</v>
      </c>
      <c r="AG171" s="52">
        <v>155000</v>
      </c>
      <c r="AH171" s="12">
        <v>12.4</v>
      </c>
      <c r="AI171" s="52">
        <v>155000</v>
      </c>
      <c r="AJ171" s="14">
        <v>12.4</v>
      </c>
      <c r="AK171" s="54">
        <f t="shared" si="30"/>
        <v>465000</v>
      </c>
      <c r="AL171" s="13">
        <f t="shared" si="31"/>
        <v>37.200000000000003</v>
      </c>
      <c r="AM171" s="49">
        <v>105000</v>
      </c>
      <c r="AN171" s="12">
        <v>8.4</v>
      </c>
      <c r="AO171" s="52">
        <v>105000</v>
      </c>
      <c r="AP171" s="12">
        <v>8.4</v>
      </c>
      <c r="AQ171" s="52">
        <v>98000</v>
      </c>
      <c r="AR171" s="14">
        <v>7.84</v>
      </c>
      <c r="AS171" s="54">
        <f t="shared" si="32"/>
        <v>308000</v>
      </c>
      <c r="AT171" s="13">
        <f t="shared" si="33"/>
        <v>24.64</v>
      </c>
      <c r="AU171" s="58">
        <f t="shared" si="34"/>
        <v>1250000</v>
      </c>
      <c r="AV171" s="13">
        <f t="shared" si="35"/>
        <v>100</v>
      </c>
    </row>
    <row r="172" spans="1:48" ht="27" customHeight="1">
      <c r="A172" s="17" t="s">
        <v>44</v>
      </c>
      <c r="B172" s="18" t="s">
        <v>45</v>
      </c>
      <c r="C172" s="18" t="s">
        <v>48</v>
      </c>
      <c r="D172" s="25" t="s">
        <v>66</v>
      </c>
      <c r="E172" s="17" t="s">
        <v>48</v>
      </c>
      <c r="F172" s="18" t="s">
        <v>72</v>
      </c>
      <c r="G172" s="18" t="s">
        <v>76</v>
      </c>
      <c r="H172" s="25" t="s">
        <v>47</v>
      </c>
      <c r="I172" s="10" t="s">
        <v>51</v>
      </c>
      <c r="J172" s="17" t="s">
        <v>52</v>
      </c>
      <c r="K172" s="25" t="s">
        <v>50</v>
      </c>
      <c r="L172" s="45">
        <v>1136000</v>
      </c>
      <c r="M172" s="49">
        <v>170000</v>
      </c>
      <c r="N172" s="12">
        <v>14.964788732394366</v>
      </c>
      <c r="O172" s="52">
        <v>80000</v>
      </c>
      <c r="P172" s="12">
        <v>7.042253521126761</v>
      </c>
      <c r="Q172" s="52">
        <v>80000</v>
      </c>
      <c r="R172" s="14">
        <v>7.042253521126761</v>
      </c>
      <c r="S172" s="54">
        <f t="shared" si="24"/>
        <v>330000</v>
      </c>
      <c r="T172" s="13">
        <f t="shared" si="25"/>
        <v>29.049295774647888</v>
      </c>
      <c r="U172" s="49">
        <v>105000</v>
      </c>
      <c r="V172" s="12">
        <v>9.2429577464788739</v>
      </c>
      <c r="W172" s="52">
        <v>105000</v>
      </c>
      <c r="X172" s="12">
        <v>9.2429577464788739</v>
      </c>
      <c r="Y172" s="52">
        <v>105000</v>
      </c>
      <c r="Z172" s="14">
        <v>9.2429577464788739</v>
      </c>
      <c r="AA172" s="54">
        <f t="shared" si="26"/>
        <v>315000</v>
      </c>
      <c r="AB172" s="13">
        <f t="shared" si="27"/>
        <v>27.728873239436624</v>
      </c>
      <c r="AC172" s="58">
        <f t="shared" si="28"/>
        <v>645000</v>
      </c>
      <c r="AD172" s="13">
        <f t="shared" si="29"/>
        <v>56.778169014084511</v>
      </c>
      <c r="AE172" s="49">
        <v>100000</v>
      </c>
      <c r="AF172" s="12">
        <v>8.8028169014084501</v>
      </c>
      <c r="AG172" s="52">
        <v>100000</v>
      </c>
      <c r="AH172" s="12">
        <v>8.8028169014084501</v>
      </c>
      <c r="AI172" s="52">
        <v>100000</v>
      </c>
      <c r="AJ172" s="14">
        <v>8.8028169014084501</v>
      </c>
      <c r="AK172" s="54">
        <f t="shared" si="30"/>
        <v>300000</v>
      </c>
      <c r="AL172" s="13">
        <f t="shared" si="31"/>
        <v>26.408450704225352</v>
      </c>
      <c r="AM172" s="49">
        <v>50000</v>
      </c>
      <c r="AN172" s="12">
        <v>4.401408450704225</v>
      </c>
      <c r="AO172" s="52">
        <v>50000</v>
      </c>
      <c r="AP172" s="12">
        <v>4.401408450704225</v>
      </c>
      <c r="AQ172" s="52">
        <v>91000</v>
      </c>
      <c r="AR172" s="14">
        <v>8.01056338028169</v>
      </c>
      <c r="AS172" s="54">
        <f t="shared" si="32"/>
        <v>191000</v>
      </c>
      <c r="AT172" s="13">
        <f t="shared" si="33"/>
        <v>16.81338028169014</v>
      </c>
      <c r="AU172" s="58">
        <f t="shared" si="34"/>
        <v>1136000</v>
      </c>
      <c r="AV172" s="13">
        <f t="shared" si="35"/>
        <v>100</v>
      </c>
    </row>
    <row r="173" spans="1:48" ht="27" customHeight="1">
      <c r="A173" s="17" t="s">
        <v>0</v>
      </c>
      <c r="B173" s="18" t="s">
        <v>0</v>
      </c>
      <c r="C173" s="18" t="s">
        <v>0</v>
      </c>
      <c r="D173" s="25" t="s">
        <v>0</v>
      </c>
      <c r="E173" s="17" t="s">
        <v>0</v>
      </c>
      <c r="F173" s="18" t="s">
        <v>0</v>
      </c>
      <c r="G173" s="18" t="s">
        <v>0</v>
      </c>
      <c r="H173" s="25" t="s">
        <v>0</v>
      </c>
      <c r="I173" s="10" t="s">
        <v>0</v>
      </c>
      <c r="J173" s="17" t="s">
        <v>53</v>
      </c>
      <c r="K173" s="25" t="s">
        <v>50</v>
      </c>
      <c r="L173" s="45">
        <v>223000</v>
      </c>
      <c r="M173" s="49">
        <v>33000</v>
      </c>
      <c r="N173" s="12">
        <v>14.798206278026905</v>
      </c>
      <c r="O173" s="52">
        <v>11000</v>
      </c>
      <c r="P173" s="12">
        <v>4.9327354260089686</v>
      </c>
      <c r="Q173" s="52">
        <v>11000</v>
      </c>
      <c r="R173" s="14">
        <v>4.9327354260089686</v>
      </c>
      <c r="S173" s="54">
        <f t="shared" si="24"/>
        <v>55000</v>
      </c>
      <c r="T173" s="13">
        <f t="shared" si="25"/>
        <v>24.663677130044842</v>
      </c>
      <c r="U173" s="49">
        <v>20000</v>
      </c>
      <c r="V173" s="12">
        <v>8.9686098654708513</v>
      </c>
      <c r="W173" s="52">
        <v>20000</v>
      </c>
      <c r="X173" s="12">
        <v>8.9686098654708513</v>
      </c>
      <c r="Y173" s="52">
        <v>20000</v>
      </c>
      <c r="Z173" s="14">
        <v>8.9686098654708513</v>
      </c>
      <c r="AA173" s="54">
        <f t="shared" si="26"/>
        <v>60000</v>
      </c>
      <c r="AB173" s="13">
        <f t="shared" si="27"/>
        <v>26.905829596412552</v>
      </c>
      <c r="AC173" s="58">
        <f t="shared" si="28"/>
        <v>115000</v>
      </c>
      <c r="AD173" s="13">
        <f t="shared" si="29"/>
        <v>51.569506726457391</v>
      </c>
      <c r="AE173" s="49">
        <v>21000</v>
      </c>
      <c r="AF173" s="12">
        <v>9.4170403587443943</v>
      </c>
      <c r="AG173" s="52">
        <v>21000</v>
      </c>
      <c r="AH173" s="12">
        <v>9.4170403587443943</v>
      </c>
      <c r="AI173" s="52">
        <v>21000</v>
      </c>
      <c r="AJ173" s="14">
        <v>9.4170403587443943</v>
      </c>
      <c r="AK173" s="54">
        <f t="shared" si="30"/>
        <v>63000</v>
      </c>
      <c r="AL173" s="13">
        <f t="shared" si="31"/>
        <v>28.251121076233183</v>
      </c>
      <c r="AM173" s="49">
        <v>13000</v>
      </c>
      <c r="AN173" s="12">
        <v>5.8295964125560538</v>
      </c>
      <c r="AO173" s="52">
        <v>14000</v>
      </c>
      <c r="AP173" s="12">
        <v>6.2780269058295968</v>
      </c>
      <c r="AQ173" s="52">
        <v>18000</v>
      </c>
      <c r="AR173" s="14">
        <v>8.071748878923767</v>
      </c>
      <c r="AS173" s="54">
        <f t="shared" si="32"/>
        <v>45000</v>
      </c>
      <c r="AT173" s="13">
        <f t="shared" si="33"/>
        <v>20.179372197309419</v>
      </c>
      <c r="AU173" s="58">
        <f t="shared" si="34"/>
        <v>223000</v>
      </c>
      <c r="AV173" s="13">
        <f t="shared" si="35"/>
        <v>100</v>
      </c>
    </row>
    <row r="174" spans="1:48" ht="27" customHeight="1">
      <c r="A174" s="17" t="s">
        <v>0</v>
      </c>
      <c r="B174" s="18" t="s">
        <v>0</v>
      </c>
      <c r="C174" s="18" t="s">
        <v>0</v>
      </c>
      <c r="D174" s="25" t="s">
        <v>0</v>
      </c>
      <c r="E174" s="17" t="s">
        <v>0</v>
      </c>
      <c r="F174" s="18" t="s">
        <v>0</v>
      </c>
      <c r="G174" s="18" t="s">
        <v>0</v>
      </c>
      <c r="H174" s="25" t="s">
        <v>0</v>
      </c>
      <c r="I174" s="10" t="s">
        <v>0</v>
      </c>
      <c r="J174" s="17" t="s">
        <v>54</v>
      </c>
      <c r="K174" s="25" t="s">
        <v>56</v>
      </c>
      <c r="L174" s="45">
        <v>1000</v>
      </c>
      <c r="M174" s="49">
        <v>1000</v>
      </c>
      <c r="N174" s="12">
        <v>100</v>
      </c>
      <c r="O174" s="52">
        <v>0</v>
      </c>
      <c r="P174" s="12">
        <v>0</v>
      </c>
      <c r="Q174" s="52">
        <v>0</v>
      </c>
      <c r="R174" s="14">
        <v>0</v>
      </c>
      <c r="S174" s="54">
        <f t="shared" si="24"/>
        <v>1000</v>
      </c>
      <c r="T174" s="13">
        <f t="shared" si="25"/>
        <v>100</v>
      </c>
      <c r="U174" s="49">
        <v>0</v>
      </c>
      <c r="V174" s="12">
        <v>0</v>
      </c>
      <c r="W174" s="52">
        <v>0</v>
      </c>
      <c r="X174" s="12">
        <v>0</v>
      </c>
      <c r="Y174" s="52">
        <v>0</v>
      </c>
      <c r="Z174" s="14">
        <v>0</v>
      </c>
      <c r="AA174" s="54">
        <f t="shared" si="26"/>
        <v>0</v>
      </c>
      <c r="AB174" s="13">
        <f t="shared" si="27"/>
        <v>0</v>
      </c>
      <c r="AC174" s="58">
        <f t="shared" si="28"/>
        <v>1000</v>
      </c>
      <c r="AD174" s="13">
        <f t="shared" si="29"/>
        <v>100</v>
      </c>
      <c r="AE174" s="49">
        <v>0</v>
      </c>
      <c r="AF174" s="12">
        <v>0</v>
      </c>
      <c r="AG174" s="52">
        <v>0</v>
      </c>
      <c r="AH174" s="12">
        <v>0</v>
      </c>
      <c r="AI174" s="52">
        <v>0</v>
      </c>
      <c r="AJ174" s="14">
        <v>0</v>
      </c>
      <c r="AK174" s="54">
        <f t="shared" si="30"/>
        <v>0</v>
      </c>
      <c r="AL174" s="13">
        <f t="shared" si="31"/>
        <v>0</v>
      </c>
      <c r="AM174" s="49">
        <v>0</v>
      </c>
      <c r="AN174" s="12">
        <v>0</v>
      </c>
      <c r="AO174" s="52">
        <v>0</v>
      </c>
      <c r="AP174" s="12">
        <v>0</v>
      </c>
      <c r="AQ174" s="52">
        <v>0</v>
      </c>
      <c r="AR174" s="14">
        <v>0</v>
      </c>
      <c r="AS174" s="54">
        <f t="shared" si="32"/>
        <v>0</v>
      </c>
      <c r="AT174" s="13">
        <f t="shared" si="33"/>
        <v>0</v>
      </c>
      <c r="AU174" s="58">
        <f t="shared" si="34"/>
        <v>1000</v>
      </c>
      <c r="AV174" s="13">
        <f t="shared" si="35"/>
        <v>100</v>
      </c>
    </row>
    <row r="175" spans="1:48" ht="27" customHeight="1">
      <c r="A175" s="17" t="s">
        <v>0</v>
      </c>
      <c r="B175" s="18" t="s">
        <v>0</v>
      </c>
      <c r="C175" s="18" t="s">
        <v>0</v>
      </c>
      <c r="D175" s="25" t="s">
        <v>0</v>
      </c>
      <c r="E175" s="17" t="s">
        <v>0</v>
      </c>
      <c r="F175" s="18" t="s">
        <v>0</v>
      </c>
      <c r="G175" s="18" t="s">
        <v>0</v>
      </c>
      <c r="H175" s="25" t="s">
        <v>0</v>
      </c>
      <c r="I175" s="10" t="s">
        <v>0</v>
      </c>
      <c r="J175" s="17" t="s">
        <v>73</v>
      </c>
      <c r="K175" s="25" t="s">
        <v>49</v>
      </c>
      <c r="L175" s="45">
        <v>317000</v>
      </c>
      <c r="M175" s="49">
        <v>26000</v>
      </c>
      <c r="N175" s="12">
        <v>8.2018927444794958</v>
      </c>
      <c r="O175" s="52">
        <v>27000</v>
      </c>
      <c r="P175" s="12">
        <v>8.517350157728707</v>
      </c>
      <c r="Q175" s="52">
        <v>27000</v>
      </c>
      <c r="R175" s="14">
        <v>8.517350157728707</v>
      </c>
      <c r="S175" s="54">
        <f t="shared" si="24"/>
        <v>80000</v>
      </c>
      <c r="T175" s="13">
        <f t="shared" si="25"/>
        <v>25.236593059936908</v>
      </c>
      <c r="U175" s="49">
        <v>28000</v>
      </c>
      <c r="V175" s="12">
        <v>8.8328075709779181</v>
      </c>
      <c r="W175" s="52">
        <v>27000</v>
      </c>
      <c r="X175" s="12">
        <v>8.517350157728707</v>
      </c>
      <c r="Y175" s="52">
        <v>26000</v>
      </c>
      <c r="Z175" s="14">
        <v>8.2018927444794958</v>
      </c>
      <c r="AA175" s="54">
        <f t="shared" si="26"/>
        <v>81000</v>
      </c>
      <c r="AB175" s="13">
        <f t="shared" si="27"/>
        <v>25.552050473186121</v>
      </c>
      <c r="AC175" s="58">
        <f t="shared" si="28"/>
        <v>161000</v>
      </c>
      <c r="AD175" s="13">
        <f t="shared" si="29"/>
        <v>50.788643533123029</v>
      </c>
      <c r="AE175" s="49">
        <v>29000</v>
      </c>
      <c r="AF175" s="12">
        <v>9.1482649842271293</v>
      </c>
      <c r="AG175" s="52">
        <v>29000</v>
      </c>
      <c r="AH175" s="12">
        <v>9.1482649842271293</v>
      </c>
      <c r="AI175" s="52">
        <v>27000</v>
      </c>
      <c r="AJ175" s="14">
        <v>8.517350157728707</v>
      </c>
      <c r="AK175" s="54">
        <f t="shared" si="30"/>
        <v>85000</v>
      </c>
      <c r="AL175" s="13">
        <f t="shared" si="31"/>
        <v>26.813880126182966</v>
      </c>
      <c r="AM175" s="49">
        <v>24000</v>
      </c>
      <c r="AN175" s="12">
        <v>7.5709779179810726</v>
      </c>
      <c r="AO175" s="52">
        <v>24000</v>
      </c>
      <c r="AP175" s="12">
        <v>7.5709779179810726</v>
      </c>
      <c r="AQ175" s="52">
        <v>23000</v>
      </c>
      <c r="AR175" s="14">
        <v>7.2555205047318614</v>
      </c>
      <c r="AS175" s="54">
        <f t="shared" si="32"/>
        <v>71000</v>
      </c>
      <c r="AT175" s="13">
        <f t="shared" si="33"/>
        <v>22.397476340694006</v>
      </c>
      <c r="AU175" s="58">
        <f t="shared" si="34"/>
        <v>317000</v>
      </c>
      <c r="AV175" s="13">
        <f t="shared" si="35"/>
        <v>100</v>
      </c>
    </row>
    <row r="176" spans="1:48" ht="27" customHeight="1">
      <c r="A176" s="17" t="s">
        <v>0</v>
      </c>
      <c r="B176" s="18" t="s">
        <v>0</v>
      </c>
      <c r="C176" s="18" t="s">
        <v>0</v>
      </c>
      <c r="D176" s="25" t="s">
        <v>0</v>
      </c>
      <c r="E176" s="17" t="s">
        <v>48</v>
      </c>
      <c r="F176" s="18" t="s">
        <v>72</v>
      </c>
      <c r="G176" s="18" t="s">
        <v>76</v>
      </c>
      <c r="H176" s="25" t="s">
        <v>54</v>
      </c>
      <c r="I176" s="10" t="s">
        <v>51</v>
      </c>
      <c r="J176" s="17" t="s">
        <v>54</v>
      </c>
      <c r="K176" s="25" t="s">
        <v>51</v>
      </c>
      <c r="L176" s="45">
        <v>2906000</v>
      </c>
      <c r="M176" s="49">
        <v>233000</v>
      </c>
      <c r="N176" s="12">
        <v>8.0178940123881617</v>
      </c>
      <c r="O176" s="52">
        <v>232000</v>
      </c>
      <c r="P176" s="12">
        <v>7.9834824501032351</v>
      </c>
      <c r="Q176" s="52">
        <v>157000</v>
      </c>
      <c r="R176" s="14">
        <v>5.4026152787336548</v>
      </c>
      <c r="S176" s="54">
        <f t="shared" si="24"/>
        <v>622000</v>
      </c>
      <c r="T176" s="13">
        <f t="shared" si="25"/>
        <v>21.403991741225052</v>
      </c>
      <c r="U176" s="49">
        <v>291000</v>
      </c>
      <c r="V176" s="12">
        <v>10.013764624913971</v>
      </c>
      <c r="W176" s="52">
        <v>291000</v>
      </c>
      <c r="X176" s="12">
        <v>10.013764624913971</v>
      </c>
      <c r="Y176" s="52">
        <v>238000</v>
      </c>
      <c r="Z176" s="14">
        <v>8.1899518238128017</v>
      </c>
      <c r="AA176" s="54">
        <f t="shared" si="26"/>
        <v>820000</v>
      </c>
      <c r="AB176" s="13">
        <f t="shared" si="27"/>
        <v>28.217481073640744</v>
      </c>
      <c r="AC176" s="58">
        <f t="shared" si="28"/>
        <v>1442000</v>
      </c>
      <c r="AD176" s="13">
        <f t="shared" si="29"/>
        <v>49.621472814865797</v>
      </c>
      <c r="AE176" s="49">
        <v>272000</v>
      </c>
      <c r="AF176" s="12">
        <v>9.3599449415003448</v>
      </c>
      <c r="AG176" s="52">
        <v>272000</v>
      </c>
      <c r="AH176" s="12">
        <v>9.3599449415003448</v>
      </c>
      <c r="AI176" s="52">
        <v>252000</v>
      </c>
      <c r="AJ176" s="14">
        <v>8.67171369580179</v>
      </c>
      <c r="AK176" s="54">
        <f t="shared" si="30"/>
        <v>796000</v>
      </c>
      <c r="AL176" s="13">
        <f t="shared" si="31"/>
        <v>27.391603578802481</v>
      </c>
      <c r="AM176" s="49">
        <v>225000</v>
      </c>
      <c r="AN176" s="12">
        <v>7.742601514108741</v>
      </c>
      <c r="AO176" s="52">
        <v>223000</v>
      </c>
      <c r="AP176" s="12">
        <v>7.6737783895388851</v>
      </c>
      <c r="AQ176" s="52">
        <v>220000</v>
      </c>
      <c r="AR176" s="14">
        <v>7.5705437026841018</v>
      </c>
      <c r="AS176" s="54">
        <f t="shared" si="32"/>
        <v>668000</v>
      </c>
      <c r="AT176" s="13">
        <f t="shared" si="33"/>
        <v>22.986923606331729</v>
      </c>
      <c r="AU176" s="58">
        <f t="shared" si="34"/>
        <v>2906000</v>
      </c>
      <c r="AV176" s="13">
        <f t="shared" si="35"/>
        <v>100.00000000000001</v>
      </c>
    </row>
    <row r="177" spans="1:48" ht="27" customHeight="1">
      <c r="A177" s="17" t="s">
        <v>0</v>
      </c>
      <c r="B177" s="18" t="s">
        <v>0</v>
      </c>
      <c r="C177" s="18" t="s">
        <v>0</v>
      </c>
      <c r="D177" s="25" t="s">
        <v>0</v>
      </c>
      <c r="E177" s="17" t="s">
        <v>0</v>
      </c>
      <c r="F177" s="18" t="s">
        <v>0</v>
      </c>
      <c r="G177" s="18" t="s">
        <v>0</v>
      </c>
      <c r="H177" s="25" t="s">
        <v>0</v>
      </c>
      <c r="I177" s="10" t="s">
        <v>0</v>
      </c>
      <c r="J177" s="17" t="s">
        <v>54</v>
      </c>
      <c r="K177" s="25" t="s">
        <v>49</v>
      </c>
      <c r="L177" s="45">
        <v>5000</v>
      </c>
      <c r="M177" s="49">
        <v>1000</v>
      </c>
      <c r="N177" s="12">
        <v>20</v>
      </c>
      <c r="O177" s="52">
        <v>1000</v>
      </c>
      <c r="P177" s="12">
        <v>20</v>
      </c>
      <c r="Q177" s="52">
        <v>1000</v>
      </c>
      <c r="R177" s="14">
        <v>20</v>
      </c>
      <c r="S177" s="54">
        <f t="shared" si="24"/>
        <v>3000</v>
      </c>
      <c r="T177" s="13">
        <f t="shared" si="25"/>
        <v>60</v>
      </c>
      <c r="U177" s="49">
        <v>1000</v>
      </c>
      <c r="V177" s="12">
        <v>20</v>
      </c>
      <c r="W177" s="52">
        <v>1000</v>
      </c>
      <c r="X177" s="12">
        <v>20</v>
      </c>
      <c r="Y177" s="52">
        <v>0</v>
      </c>
      <c r="Z177" s="14">
        <v>0</v>
      </c>
      <c r="AA177" s="54">
        <f t="shared" si="26"/>
        <v>2000</v>
      </c>
      <c r="AB177" s="13">
        <f t="shared" si="27"/>
        <v>40</v>
      </c>
      <c r="AC177" s="58">
        <f t="shared" si="28"/>
        <v>5000</v>
      </c>
      <c r="AD177" s="13">
        <f t="shared" si="29"/>
        <v>100</v>
      </c>
      <c r="AE177" s="49">
        <v>0</v>
      </c>
      <c r="AF177" s="12">
        <v>0</v>
      </c>
      <c r="AG177" s="52">
        <v>0</v>
      </c>
      <c r="AH177" s="12">
        <v>0</v>
      </c>
      <c r="AI177" s="52">
        <v>0</v>
      </c>
      <c r="AJ177" s="14">
        <v>0</v>
      </c>
      <c r="AK177" s="54">
        <f t="shared" si="30"/>
        <v>0</v>
      </c>
      <c r="AL177" s="13">
        <f t="shared" si="31"/>
        <v>0</v>
      </c>
      <c r="AM177" s="49">
        <v>0</v>
      </c>
      <c r="AN177" s="12">
        <v>0</v>
      </c>
      <c r="AO177" s="52">
        <v>0</v>
      </c>
      <c r="AP177" s="12">
        <v>0</v>
      </c>
      <c r="AQ177" s="52">
        <v>0</v>
      </c>
      <c r="AR177" s="14">
        <v>0</v>
      </c>
      <c r="AS177" s="54">
        <f t="shared" si="32"/>
        <v>0</v>
      </c>
      <c r="AT177" s="13">
        <f t="shared" si="33"/>
        <v>0</v>
      </c>
      <c r="AU177" s="58">
        <f t="shared" si="34"/>
        <v>5000</v>
      </c>
      <c r="AV177" s="13">
        <f t="shared" si="35"/>
        <v>100</v>
      </c>
    </row>
    <row r="178" spans="1:48" ht="27" customHeight="1">
      <c r="A178" s="17" t="s">
        <v>0</v>
      </c>
      <c r="B178" s="18" t="s">
        <v>0</v>
      </c>
      <c r="C178" s="18" t="s">
        <v>0</v>
      </c>
      <c r="D178" s="25" t="s">
        <v>0</v>
      </c>
      <c r="E178" s="17" t="s">
        <v>0</v>
      </c>
      <c r="F178" s="18" t="s">
        <v>0</v>
      </c>
      <c r="G178" s="18" t="s">
        <v>0</v>
      </c>
      <c r="H178" s="25" t="s">
        <v>0</v>
      </c>
      <c r="I178" s="10" t="s">
        <v>0</v>
      </c>
      <c r="J178" s="17" t="s">
        <v>54</v>
      </c>
      <c r="K178" s="25" t="s">
        <v>56</v>
      </c>
      <c r="L178" s="45">
        <v>5000</v>
      </c>
      <c r="M178" s="49">
        <v>1000</v>
      </c>
      <c r="N178" s="12">
        <v>20</v>
      </c>
      <c r="O178" s="52">
        <v>1000</v>
      </c>
      <c r="P178" s="12">
        <v>20</v>
      </c>
      <c r="Q178" s="52">
        <v>1000</v>
      </c>
      <c r="R178" s="14">
        <v>20</v>
      </c>
      <c r="S178" s="54">
        <f t="shared" si="24"/>
        <v>3000</v>
      </c>
      <c r="T178" s="13">
        <f t="shared" si="25"/>
        <v>60</v>
      </c>
      <c r="U178" s="49">
        <v>1000</v>
      </c>
      <c r="V178" s="12">
        <v>20</v>
      </c>
      <c r="W178" s="52">
        <v>1000</v>
      </c>
      <c r="X178" s="12">
        <v>20</v>
      </c>
      <c r="Y178" s="52">
        <v>0</v>
      </c>
      <c r="Z178" s="14">
        <v>0</v>
      </c>
      <c r="AA178" s="54">
        <f t="shared" si="26"/>
        <v>2000</v>
      </c>
      <c r="AB178" s="13">
        <f t="shared" si="27"/>
        <v>40</v>
      </c>
      <c r="AC178" s="58">
        <f t="shared" si="28"/>
        <v>5000</v>
      </c>
      <c r="AD178" s="13">
        <f t="shared" si="29"/>
        <v>100</v>
      </c>
      <c r="AE178" s="49">
        <v>0</v>
      </c>
      <c r="AF178" s="12">
        <v>0</v>
      </c>
      <c r="AG178" s="52">
        <v>0</v>
      </c>
      <c r="AH178" s="12">
        <v>0</v>
      </c>
      <c r="AI178" s="52">
        <v>0</v>
      </c>
      <c r="AJ178" s="14">
        <v>0</v>
      </c>
      <c r="AK178" s="54">
        <f t="shared" si="30"/>
        <v>0</v>
      </c>
      <c r="AL178" s="13">
        <f t="shared" si="31"/>
        <v>0</v>
      </c>
      <c r="AM178" s="49">
        <v>0</v>
      </c>
      <c r="AN178" s="12">
        <v>0</v>
      </c>
      <c r="AO178" s="52">
        <v>0</v>
      </c>
      <c r="AP178" s="12">
        <v>0</v>
      </c>
      <c r="AQ178" s="52">
        <v>0</v>
      </c>
      <c r="AR178" s="14">
        <v>0</v>
      </c>
      <c r="AS178" s="54">
        <f t="shared" si="32"/>
        <v>0</v>
      </c>
      <c r="AT178" s="13">
        <f t="shared" si="33"/>
        <v>0</v>
      </c>
      <c r="AU178" s="58">
        <f t="shared" si="34"/>
        <v>5000</v>
      </c>
      <c r="AV178" s="13">
        <f t="shared" si="35"/>
        <v>100</v>
      </c>
    </row>
    <row r="179" spans="1:48" ht="27" customHeight="1">
      <c r="A179" s="17" t="s">
        <v>0</v>
      </c>
      <c r="B179" s="18" t="s">
        <v>0</v>
      </c>
      <c r="C179" s="18" t="s">
        <v>0</v>
      </c>
      <c r="D179" s="25" t="s">
        <v>0</v>
      </c>
      <c r="E179" s="17" t="s">
        <v>48</v>
      </c>
      <c r="F179" s="18" t="s">
        <v>72</v>
      </c>
      <c r="G179" s="18" t="s">
        <v>76</v>
      </c>
      <c r="H179" s="25" t="s">
        <v>46</v>
      </c>
      <c r="I179" s="10" t="s">
        <v>51</v>
      </c>
      <c r="J179" s="17" t="s">
        <v>54</v>
      </c>
      <c r="K179" s="25" t="s">
        <v>51</v>
      </c>
      <c r="L179" s="45">
        <v>5000</v>
      </c>
      <c r="M179" s="49">
        <v>1000</v>
      </c>
      <c r="N179" s="12">
        <v>20</v>
      </c>
      <c r="O179" s="52">
        <v>1000</v>
      </c>
      <c r="P179" s="12">
        <v>20</v>
      </c>
      <c r="Q179" s="52">
        <v>1000</v>
      </c>
      <c r="R179" s="14">
        <v>20</v>
      </c>
      <c r="S179" s="54">
        <f t="shared" si="24"/>
        <v>3000</v>
      </c>
      <c r="T179" s="13">
        <f t="shared" si="25"/>
        <v>60</v>
      </c>
      <c r="U179" s="49">
        <v>1000</v>
      </c>
      <c r="V179" s="12">
        <v>20</v>
      </c>
      <c r="W179" s="52">
        <v>1000</v>
      </c>
      <c r="X179" s="12">
        <v>20</v>
      </c>
      <c r="Y179" s="52">
        <v>0</v>
      </c>
      <c r="Z179" s="14">
        <v>0</v>
      </c>
      <c r="AA179" s="54">
        <f t="shared" si="26"/>
        <v>2000</v>
      </c>
      <c r="AB179" s="13">
        <f t="shared" si="27"/>
        <v>40</v>
      </c>
      <c r="AC179" s="58">
        <f t="shared" si="28"/>
        <v>5000</v>
      </c>
      <c r="AD179" s="13">
        <f t="shared" si="29"/>
        <v>100</v>
      </c>
      <c r="AE179" s="49">
        <v>0</v>
      </c>
      <c r="AF179" s="12">
        <v>0</v>
      </c>
      <c r="AG179" s="52">
        <v>0</v>
      </c>
      <c r="AH179" s="12">
        <v>0</v>
      </c>
      <c r="AI179" s="52">
        <v>0</v>
      </c>
      <c r="AJ179" s="14">
        <v>0</v>
      </c>
      <c r="AK179" s="54">
        <f t="shared" si="30"/>
        <v>0</v>
      </c>
      <c r="AL179" s="13">
        <f t="shared" si="31"/>
        <v>0</v>
      </c>
      <c r="AM179" s="49">
        <v>0</v>
      </c>
      <c r="AN179" s="12">
        <v>0</v>
      </c>
      <c r="AO179" s="52">
        <v>0</v>
      </c>
      <c r="AP179" s="12">
        <v>0</v>
      </c>
      <c r="AQ179" s="52">
        <v>0</v>
      </c>
      <c r="AR179" s="14">
        <v>0</v>
      </c>
      <c r="AS179" s="54">
        <f t="shared" si="32"/>
        <v>0</v>
      </c>
      <c r="AT179" s="13">
        <f t="shared" si="33"/>
        <v>0</v>
      </c>
      <c r="AU179" s="58">
        <f t="shared" si="34"/>
        <v>5000</v>
      </c>
      <c r="AV179" s="13">
        <f t="shared" si="35"/>
        <v>100</v>
      </c>
    </row>
    <row r="180" spans="1:48" ht="27" customHeight="1">
      <c r="A180" s="17" t="s">
        <v>0</v>
      </c>
      <c r="B180" s="18" t="s">
        <v>0</v>
      </c>
      <c r="C180" s="18" t="s">
        <v>0</v>
      </c>
      <c r="D180" s="25" t="s">
        <v>0</v>
      </c>
      <c r="E180" s="17" t="s">
        <v>0</v>
      </c>
      <c r="F180" s="18" t="s">
        <v>0</v>
      </c>
      <c r="G180" s="18" t="s">
        <v>0</v>
      </c>
      <c r="H180" s="25" t="s">
        <v>0</v>
      </c>
      <c r="I180" s="10" t="s">
        <v>0</v>
      </c>
      <c r="J180" s="17" t="s">
        <v>54</v>
      </c>
      <c r="K180" s="25" t="s">
        <v>56</v>
      </c>
      <c r="L180" s="45">
        <v>46000</v>
      </c>
      <c r="M180" s="49">
        <v>4000</v>
      </c>
      <c r="N180" s="12">
        <v>8.695652173913043</v>
      </c>
      <c r="O180" s="52">
        <v>4000</v>
      </c>
      <c r="P180" s="12">
        <v>8.695652173913043</v>
      </c>
      <c r="Q180" s="52">
        <v>4000</v>
      </c>
      <c r="R180" s="14">
        <v>8.695652173913043</v>
      </c>
      <c r="S180" s="54">
        <f t="shared" si="24"/>
        <v>12000</v>
      </c>
      <c r="T180" s="13">
        <f t="shared" si="25"/>
        <v>26.086956521739129</v>
      </c>
      <c r="U180" s="49">
        <v>5000</v>
      </c>
      <c r="V180" s="12">
        <v>10.869565217391305</v>
      </c>
      <c r="W180" s="52">
        <v>5000</v>
      </c>
      <c r="X180" s="12">
        <v>10.869565217391305</v>
      </c>
      <c r="Y180" s="52">
        <v>5000</v>
      </c>
      <c r="Z180" s="14">
        <v>10.869565217391305</v>
      </c>
      <c r="AA180" s="54">
        <f t="shared" si="26"/>
        <v>15000</v>
      </c>
      <c r="AB180" s="13">
        <f t="shared" si="27"/>
        <v>32.608695652173914</v>
      </c>
      <c r="AC180" s="58">
        <f t="shared" si="28"/>
        <v>27000</v>
      </c>
      <c r="AD180" s="13">
        <f t="shared" si="29"/>
        <v>58.695652173913047</v>
      </c>
      <c r="AE180" s="49">
        <v>5000</v>
      </c>
      <c r="AF180" s="12">
        <v>10.869565217391305</v>
      </c>
      <c r="AG180" s="52">
        <v>5000</v>
      </c>
      <c r="AH180" s="12">
        <v>10.869565217391305</v>
      </c>
      <c r="AI180" s="52">
        <v>5000</v>
      </c>
      <c r="AJ180" s="14">
        <v>10.869565217391305</v>
      </c>
      <c r="AK180" s="54">
        <f t="shared" si="30"/>
        <v>15000</v>
      </c>
      <c r="AL180" s="13">
        <f t="shared" si="31"/>
        <v>32.608695652173914</v>
      </c>
      <c r="AM180" s="49">
        <v>3000</v>
      </c>
      <c r="AN180" s="12">
        <v>6.5217391304347823</v>
      </c>
      <c r="AO180" s="52">
        <v>1000</v>
      </c>
      <c r="AP180" s="12">
        <v>2.1739130434782608</v>
      </c>
      <c r="AQ180" s="52">
        <v>0</v>
      </c>
      <c r="AR180" s="14">
        <v>0</v>
      </c>
      <c r="AS180" s="54">
        <f t="shared" si="32"/>
        <v>4000</v>
      </c>
      <c r="AT180" s="13">
        <f t="shared" si="33"/>
        <v>8.695652173913043</v>
      </c>
      <c r="AU180" s="58">
        <f t="shared" si="34"/>
        <v>46000</v>
      </c>
      <c r="AV180" s="13">
        <f t="shared" si="35"/>
        <v>100</v>
      </c>
    </row>
    <row r="181" spans="1:48" ht="27" customHeight="1">
      <c r="A181" s="17" t="s">
        <v>0</v>
      </c>
      <c r="B181" s="18" t="s">
        <v>0</v>
      </c>
      <c r="C181" s="18" t="s">
        <v>0</v>
      </c>
      <c r="D181" s="25" t="s">
        <v>0</v>
      </c>
      <c r="E181" s="17" t="s">
        <v>0</v>
      </c>
      <c r="F181" s="18" t="s">
        <v>0</v>
      </c>
      <c r="G181" s="18" t="s">
        <v>0</v>
      </c>
      <c r="H181" s="25" t="s">
        <v>0</v>
      </c>
      <c r="I181" s="10" t="s">
        <v>0</v>
      </c>
      <c r="J181" s="17" t="s">
        <v>54</v>
      </c>
      <c r="K181" s="25" t="s">
        <v>57</v>
      </c>
      <c r="L181" s="45">
        <v>10000</v>
      </c>
      <c r="M181" s="49">
        <v>1000</v>
      </c>
      <c r="N181" s="12">
        <v>10</v>
      </c>
      <c r="O181" s="52">
        <v>1000</v>
      </c>
      <c r="P181" s="12">
        <v>10</v>
      </c>
      <c r="Q181" s="52">
        <v>1000</v>
      </c>
      <c r="R181" s="14">
        <v>10</v>
      </c>
      <c r="S181" s="54">
        <f t="shared" si="24"/>
        <v>3000</v>
      </c>
      <c r="T181" s="13">
        <f t="shared" si="25"/>
        <v>30</v>
      </c>
      <c r="U181" s="49">
        <v>1000</v>
      </c>
      <c r="V181" s="12">
        <v>10</v>
      </c>
      <c r="W181" s="52">
        <v>1000</v>
      </c>
      <c r="X181" s="12">
        <v>10</v>
      </c>
      <c r="Y181" s="52">
        <v>1000</v>
      </c>
      <c r="Z181" s="14">
        <v>10</v>
      </c>
      <c r="AA181" s="54">
        <f t="shared" si="26"/>
        <v>3000</v>
      </c>
      <c r="AB181" s="13">
        <f t="shared" si="27"/>
        <v>30</v>
      </c>
      <c r="AC181" s="58">
        <f t="shared" si="28"/>
        <v>6000</v>
      </c>
      <c r="AD181" s="13">
        <f t="shared" si="29"/>
        <v>60</v>
      </c>
      <c r="AE181" s="49">
        <v>1000</v>
      </c>
      <c r="AF181" s="12">
        <v>10</v>
      </c>
      <c r="AG181" s="52">
        <v>1000</v>
      </c>
      <c r="AH181" s="12">
        <v>10</v>
      </c>
      <c r="AI181" s="52">
        <v>1000</v>
      </c>
      <c r="AJ181" s="14">
        <v>10</v>
      </c>
      <c r="AK181" s="54">
        <f t="shared" si="30"/>
        <v>3000</v>
      </c>
      <c r="AL181" s="13">
        <f t="shared" si="31"/>
        <v>30</v>
      </c>
      <c r="AM181" s="49">
        <v>1000</v>
      </c>
      <c r="AN181" s="12">
        <v>10</v>
      </c>
      <c r="AO181" s="52">
        <v>0</v>
      </c>
      <c r="AP181" s="12">
        <v>0</v>
      </c>
      <c r="AQ181" s="52">
        <v>0</v>
      </c>
      <c r="AR181" s="14">
        <v>0</v>
      </c>
      <c r="AS181" s="54">
        <f t="shared" si="32"/>
        <v>1000</v>
      </c>
      <c r="AT181" s="13">
        <f t="shared" si="33"/>
        <v>10</v>
      </c>
      <c r="AU181" s="58">
        <f t="shared" si="34"/>
        <v>10000</v>
      </c>
      <c r="AV181" s="13">
        <f t="shared" si="35"/>
        <v>100</v>
      </c>
    </row>
    <row r="182" spans="1:48" ht="27" customHeight="1">
      <c r="A182" s="17" t="s">
        <v>0</v>
      </c>
      <c r="B182" s="18" t="s">
        <v>0</v>
      </c>
      <c r="C182" s="18" t="s">
        <v>0</v>
      </c>
      <c r="D182" s="25" t="s">
        <v>0</v>
      </c>
      <c r="E182" s="17" t="s">
        <v>0</v>
      </c>
      <c r="F182" s="18" t="s">
        <v>0</v>
      </c>
      <c r="G182" s="18" t="s">
        <v>0</v>
      </c>
      <c r="H182" s="25" t="s">
        <v>0</v>
      </c>
      <c r="I182" s="10" t="s">
        <v>0</v>
      </c>
      <c r="J182" s="17" t="s">
        <v>54</v>
      </c>
      <c r="K182" s="25" t="s">
        <v>68</v>
      </c>
      <c r="L182" s="45">
        <v>33000</v>
      </c>
      <c r="M182" s="49">
        <v>3000</v>
      </c>
      <c r="N182" s="12">
        <v>9.0909090909090917</v>
      </c>
      <c r="O182" s="52">
        <v>3000</v>
      </c>
      <c r="P182" s="12">
        <v>9.0909090909090917</v>
      </c>
      <c r="Q182" s="52">
        <v>3000</v>
      </c>
      <c r="R182" s="14">
        <v>9.0909090909090917</v>
      </c>
      <c r="S182" s="54">
        <f t="shared" si="24"/>
        <v>9000</v>
      </c>
      <c r="T182" s="13">
        <f t="shared" si="25"/>
        <v>27.272727272727273</v>
      </c>
      <c r="U182" s="49">
        <v>4000</v>
      </c>
      <c r="V182" s="12">
        <v>12.121212121212121</v>
      </c>
      <c r="W182" s="52">
        <v>4000</v>
      </c>
      <c r="X182" s="12">
        <v>12.121212121212121</v>
      </c>
      <c r="Y182" s="52">
        <v>4000</v>
      </c>
      <c r="Z182" s="14">
        <v>12.121212121212121</v>
      </c>
      <c r="AA182" s="54">
        <f t="shared" si="26"/>
        <v>12000</v>
      </c>
      <c r="AB182" s="13">
        <f t="shared" si="27"/>
        <v>36.36363636363636</v>
      </c>
      <c r="AC182" s="58">
        <f t="shared" si="28"/>
        <v>21000</v>
      </c>
      <c r="AD182" s="13">
        <f t="shared" si="29"/>
        <v>63.636363636363633</v>
      </c>
      <c r="AE182" s="49">
        <v>4000</v>
      </c>
      <c r="AF182" s="12">
        <v>12.121212121212121</v>
      </c>
      <c r="AG182" s="52">
        <v>4000</v>
      </c>
      <c r="AH182" s="12">
        <v>12.121212121212121</v>
      </c>
      <c r="AI182" s="52">
        <v>4000</v>
      </c>
      <c r="AJ182" s="14">
        <v>12.121212121212121</v>
      </c>
      <c r="AK182" s="54">
        <f t="shared" si="30"/>
        <v>12000</v>
      </c>
      <c r="AL182" s="13">
        <f t="shared" si="31"/>
        <v>36.36363636363636</v>
      </c>
      <c r="AM182" s="49">
        <v>0</v>
      </c>
      <c r="AN182" s="12">
        <v>0</v>
      </c>
      <c r="AO182" s="52">
        <v>0</v>
      </c>
      <c r="AP182" s="12">
        <v>0</v>
      </c>
      <c r="AQ182" s="52">
        <v>0</v>
      </c>
      <c r="AR182" s="14">
        <v>0</v>
      </c>
      <c r="AS182" s="54">
        <f t="shared" si="32"/>
        <v>0</v>
      </c>
      <c r="AT182" s="13">
        <f t="shared" si="33"/>
        <v>0</v>
      </c>
      <c r="AU182" s="58">
        <f t="shared" si="34"/>
        <v>33000</v>
      </c>
      <c r="AV182" s="13">
        <f t="shared" si="35"/>
        <v>100</v>
      </c>
    </row>
    <row r="183" spans="1:48" ht="27" customHeight="1">
      <c r="A183" s="17" t="s">
        <v>0</v>
      </c>
      <c r="B183" s="18" t="s">
        <v>0</v>
      </c>
      <c r="C183" s="18" t="s">
        <v>0</v>
      </c>
      <c r="D183" s="25" t="s">
        <v>0</v>
      </c>
      <c r="E183" s="17" t="s">
        <v>48</v>
      </c>
      <c r="F183" s="18" t="s">
        <v>72</v>
      </c>
      <c r="G183" s="18" t="s">
        <v>76</v>
      </c>
      <c r="H183" s="25" t="s">
        <v>73</v>
      </c>
      <c r="I183" s="10" t="s">
        <v>51</v>
      </c>
      <c r="J183" s="17" t="s">
        <v>54</v>
      </c>
      <c r="K183" s="25" t="s">
        <v>51</v>
      </c>
      <c r="L183" s="45">
        <v>47000</v>
      </c>
      <c r="M183" s="49">
        <v>4000</v>
      </c>
      <c r="N183" s="12">
        <v>8.5106382978723403</v>
      </c>
      <c r="O183" s="52">
        <v>4000</v>
      </c>
      <c r="P183" s="12">
        <v>8.5106382978723403</v>
      </c>
      <c r="Q183" s="52">
        <v>4000</v>
      </c>
      <c r="R183" s="14">
        <v>8.5106382978723403</v>
      </c>
      <c r="S183" s="54">
        <f t="shared" si="24"/>
        <v>12000</v>
      </c>
      <c r="T183" s="13">
        <f t="shared" si="25"/>
        <v>25.531914893617021</v>
      </c>
      <c r="U183" s="49">
        <v>5000</v>
      </c>
      <c r="V183" s="12">
        <v>10.638297872340425</v>
      </c>
      <c r="W183" s="52">
        <v>5000</v>
      </c>
      <c r="X183" s="12">
        <v>10.638297872340425</v>
      </c>
      <c r="Y183" s="52">
        <v>5000</v>
      </c>
      <c r="Z183" s="14">
        <v>10.638297872340425</v>
      </c>
      <c r="AA183" s="54">
        <f t="shared" si="26"/>
        <v>15000</v>
      </c>
      <c r="AB183" s="13">
        <f t="shared" si="27"/>
        <v>31.914893617021278</v>
      </c>
      <c r="AC183" s="58">
        <f t="shared" si="28"/>
        <v>27000</v>
      </c>
      <c r="AD183" s="13">
        <f t="shared" si="29"/>
        <v>57.446808510638299</v>
      </c>
      <c r="AE183" s="49">
        <v>5000</v>
      </c>
      <c r="AF183" s="12">
        <v>10.638297872340425</v>
      </c>
      <c r="AG183" s="52">
        <v>5000</v>
      </c>
      <c r="AH183" s="12">
        <v>10.638297872340425</v>
      </c>
      <c r="AI183" s="52">
        <v>5000</v>
      </c>
      <c r="AJ183" s="14">
        <v>10.638297872340425</v>
      </c>
      <c r="AK183" s="54">
        <f t="shared" si="30"/>
        <v>15000</v>
      </c>
      <c r="AL183" s="13">
        <f t="shared" si="31"/>
        <v>31.914893617021278</v>
      </c>
      <c r="AM183" s="49">
        <v>3000</v>
      </c>
      <c r="AN183" s="12">
        <v>6.3829787234042552</v>
      </c>
      <c r="AO183" s="52">
        <v>2000</v>
      </c>
      <c r="AP183" s="12">
        <v>4.2553191489361701</v>
      </c>
      <c r="AQ183" s="52">
        <v>0</v>
      </c>
      <c r="AR183" s="14">
        <v>0</v>
      </c>
      <c r="AS183" s="54">
        <f t="shared" si="32"/>
        <v>5000</v>
      </c>
      <c r="AT183" s="13">
        <f t="shared" si="33"/>
        <v>10.638297872340425</v>
      </c>
      <c r="AU183" s="58">
        <f t="shared" si="34"/>
        <v>47000</v>
      </c>
      <c r="AV183" s="13">
        <f t="shared" si="35"/>
        <v>100</v>
      </c>
    </row>
    <row r="184" spans="1:48" ht="27" customHeight="1">
      <c r="A184" s="17" t="s">
        <v>0</v>
      </c>
      <c r="B184" s="18" t="s">
        <v>0</v>
      </c>
      <c r="C184" s="18" t="s">
        <v>0</v>
      </c>
      <c r="D184" s="25" t="s">
        <v>0</v>
      </c>
      <c r="E184" s="17" t="s">
        <v>48</v>
      </c>
      <c r="F184" s="18" t="s">
        <v>72</v>
      </c>
      <c r="G184" s="18" t="s">
        <v>76</v>
      </c>
      <c r="H184" s="25" t="s">
        <v>61</v>
      </c>
      <c r="I184" s="10" t="s">
        <v>51</v>
      </c>
      <c r="J184" s="17" t="s">
        <v>54</v>
      </c>
      <c r="K184" s="25" t="s">
        <v>51</v>
      </c>
      <c r="L184" s="45">
        <v>98000</v>
      </c>
      <c r="M184" s="49">
        <v>8000</v>
      </c>
      <c r="N184" s="12">
        <v>8.1632653061224492</v>
      </c>
      <c r="O184" s="52">
        <v>8000</v>
      </c>
      <c r="P184" s="12">
        <v>8.1632653061224492</v>
      </c>
      <c r="Q184" s="52">
        <v>8000</v>
      </c>
      <c r="R184" s="14">
        <v>8.1632653061224492</v>
      </c>
      <c r="S184" s="54">
        <f t="shared" si="24"/>
        <v>24000</v>
      </c>
      <c r="T184" s="13">
        <f t="shared" si="25"/>
        <v>24.489795918367349</v>
      </c>
      <c r="U184" s="49">
        <v>10000</v>
      </c>
      <c r="V184" s="12">
        <v>10.204081632653061</v>
      </c>
      <c r="W184" s="52">
        <v>10000</v>
      </c>
      <c r="X184" s="12">
        <v>10.204081632653061</v>
      </c>
      <c r="Y184" s="52">
        <v>10000</v>
      </c>
      <c r="Z184" s="14">
        <v>10.204081632653061</v>
      </c>
      <c r="AA184" s="54">
        <f t="shared" si="26"/>
        <v>30000</v>
      </c>
      <c r="AB184" s="13">
        <f t="shared" si="27"/>
        <v>30.612244897959183</v>
      </c>
      <c r="AC184" s="58">
        <f t="shared" si="28"/>
        <v>54000</v>
      </c>
      <c r="AD184" s="13">
        <f t="shared" si="29"/>
        <v>55.102040816326536</v>
      </c>
      <c r="AE184" s="49">
        <v>10000</v>
      </c>
      <c r="AF184" s="12">
        <v>10.204081632653061</v>
      </c>
      <c r="AG184" s="52">
        <v>10000</v>
      </c>
      <c r="AH184" s="12">
        <v>10.204081632653061</v>
      </c>
      <c r="AI184" s="52">
        <v>10000</v>
      </c>
      <c r="AJ184" s="14">
        <v>10.204081632653061</v>
      </c>
      <c r="AK184" s="54">
        <f t="shared" si="30"/>
        <v>30000</v>
      </c>
      <c r="AL184" s="13">
        <f t="shared" si="31"/>
        <v>30.612244897959183</v>
      </c>
      <c r="AM184" s="49">
        <v>6000</v>
      </c>
      <c r="AN184" s="12">
        <v>6.1224489795918364</v>
      </c>
      <c r="AO184" s="52">
        <v>6000</v>
      </c>
      <c r="AP184" s="12">
        <v>6.1224489795918364</v>
      </c>
      <c r="AQ184" s="52">
        <v>2000</v>
      </c>
      <c r="AR184" s="14">
        <v>2.0408163265306123</v>
      </c>
      <c r="AS184" s="54">
        <f t="shared" si="32"/>
        <v>14000</v>
      </c>
      <c r="AT184" s="13">
        <f t="shared" si="33"/>
        <v>14.285714285714285</v>
      </c>
      <c r="AU184" s="58">
        <f t="shared" si="34"/>
        <v>98000</v>
      </c>
      <c r="AV184" s="13">
        <f t="shared" si="35"/>
        <v>100</v>
      </c>
    </row>
    <row r="185" spans="1:48" ht="27" customHeight="1">
      <c r="A185" s="17" t="s">
        <v>0</v>
      </c>
      <c r="B185" s="18" t="s">
        <v>0</v>
      </c>
      <c r="C185" s="18" t="s">
        <v>0</v>
      </c>
      <c r="D185" s="25" t="s">
        <v>0</v>
      </c>
      <c r="E185" s="17" t="s">
        <v>0</v>
      </c>
      <c r="F185" s="18" t="s">
        <v>0</v>
      </c>
      <c r="G185" s="18" t="s">
        <v>0</v>
      </c>
      <c r="H185" s="25" t="s">
        <v>0</v>
      </c>
      <c r="I185" s="10" t="s">
        <v>0</v>
      </c>
      <c r="J185" s="17" t="s">
        <v>54</v>
      </c>
      <c r="K185" s="25" t="s">
        <v>55</v>
      </c>
      <c r="L185" s="45">
        <v>170000</v>
      </c>
      <c r="M185" s="49">
        <v>14000</v>
      </c>
      <c r="N185" s="12">
        <v>8.235294117647058</v>
      </c>
      <c r="O185" s="52">
        <v>14000</v>
      </c>
      <c r="P185" s="12">
        <v>8.235294117647058</v>
      </c>
      <c r="Q185" s="52">
        <v>14000</v>
      </c>
      <c r="R185" s="14">
        <v>8.235294117647058</v>
      </c>
      <c r="S185" s="54">
        <f t="shared" si="24"/>
        <v>42000</v>
      </c>
      <c r="T185" s="13">
        <f t="shared" si="25"/>
        <v>24.705882352941174</v>
      </c>
      <c r="U185" s="49">
        <v>17000</v>
      </c>
      <c r="V185" s="12">
        <v>10</v>
      </c>
      <c r="W185" s="52">
        <v>17000</v>
      </c>
      <c r="X185" s="12">
        <v>10</v>
      </c>
      <c r="Y185" s="52">
        <v>17000</v>
      </c>
      <c r="Z185" s="14">
        <v>10</v>
      </c>
      <c r="AA185" s="54">
        <f t="shared" si="26"/>
        <v>51000</v>
      </c>
      <c r="AB185" s="13">
        <f t="shared" si="27"/>
        <v>30</v>
      </c>
      <c r="AC185" s="58">
        <f t="shared" si="28"/>
        <v>93000</v>
      </c>
      <c r="AD185" s="13">
        <f t="shared" si="29"/>
        <v>54.705882352941174</v>
      </c>
      <c r="AE185" s="49">
        <v>16000</v>
      </c>
      <c r="AF185" s="12">
        <v>9.4117647058823533</v>
      </c>
      <c r="AG185" s="52">
        <v>16000</v>
      </c>
      <c r="AH185" s="12">
        <v>9.4117647058823533</v>
      </c>
      <c r="AI185" s="52">
        <v>16000</v>
      </c>
      <c r="AJ185" s="14">
        <v>9.4117647058823533</v>
      </c>
      <c r="AK185" s="54">
        <f t="shared" si="30"/>
        <v>48000</v>
      </c>
      <c r="AL185" s="13">
        <f t="shared" si="31"/>
        <v>28.235294117647058</v>
      </c>
      <c r="AM185" s="49">
        <v>11000</v>
      </c>
      <c r="AN185" s="12">
        <v>6.4705882352941178</v>
      </c>
      <c r="AO185" s="52">
        <v>11000</v>
      </c>
      <c r="AP185" s="12">
        <v>6.4705882352941178</v>
      </c>
      <c r="AQ185" s="52">
        <v>7000</v>
      </c>
      <c r="AR185" s="14">
        <v>4.117647058823529</v>
      </c>
      <c r="AS185" s="54">
        <f t="shared" si="32"/>
        <v>29000</v>
      </c>
      <c r="AT185" s="13">
        <f t="shared" si="33"/>
        <v>17.058823529411764</v>
      </c>
      <c r="AU185" s="58">
        <f t="shared" si="34"/>
        <v>170000</v>
      </c>
      <c r="AV185" s="13">
        <f t="shared" si="35"/>
        <v>100</v>
      </c>
    </row>
    <row r="186" spans="1:48" ht="27" customHeight="1">
      <c r="A186" s="17" t="s">
        <v>0</v>
      </c>
      <c r="B186" s="18" t="s">
        <v>0</v>
      </c>
      <c r="C186" s="18" t="s">
        <v>0</v>
      </c>
      <c r="D186" s="25" t="s">
        <v>0</v>
      </c>
      <c r="E186" s="17" t="s">
        <v>0</v>
      </c>
      <c r="F186" s="18" t="s">
        <v>0</v>
      </c>
      <c r="G186" s="18" t="s">
        <v>0</v>
      </c>
      <c r="H186" s="25" t="s">
        <v>0</v>
      </c>
      <c r="I186" s="10" t="s">
        <v>0</v>
      </c>
      <c r="J186" s="17" t="s">
        <v>54</v>
      </c>
      <c r="K186" s="25" t="s">
        <v>56</v>
      </c>
      <c r="L186" s="45">
        <v>91000</v>
      </c>
      <c r="M186" s="49">
        <v>8000</v>
      </c>
      <c r="N186" s="12">
        <v>8.791208791208792</v>
      </c>
      <c r="O186" s="52">
        <v>8000</v>
      </c>
      <c r="P186" s="12">
        <v>8.791208791208792</v>
      </c>
      <c r="Q186" s="52">
        <v>7000</v>
      </c>
      <c r="R186" s="14">
        <v>7.6923076923076925</v>
      </c>
      <c r="S186" s="54">
        <f t="shared" si="24"/>
        <v>23000</v>
      </c>
      <c r="T186" s="13">
        <f t="shared" si="25"/>
        <v>25.274725274725277</v>
      </c>
      <c r="U186" s="49">
        <v>10000</v>
      </c>
      <c r="V186" s="12">
        <v>10.989010989010989</v>
      </c>
      <c r="W186" s="52">
        <v>10000</v>
      </c>
      <c r="X186" s="12">
        <v>10.989010989010989</v>
      </c>
      <c r="Y186" s="52">
        <v>10000</v>
      </c>
      <c r="Z186" s="14">
        <v>10.989010989010989</v>
      </c>
      <c r="AA186" s="54">
        <f t="shared" si="26"/>
        <v>30000</v>
      </c>
      <c r="AB186" s="13">
        <f t="shared" si="27"/>
        <v>32.967032967032964</v>
      </c>
      <c r="AC186" s="58">
        <f t="shared" si="28"/>
        <v>53000</v>
      </c>
      <c r="AD186" s="13">
        <f t="shared" si="29"/>
        <v>58.241758241758241</v>
      </c>
      <c r="AE186" s="49">
        <v>9000</v>
      </c>
      <c r="AF186" s="12">
        <v>9.8901098901098905</v>
      </c>
      <c r="AG186" s="52">
        <v>9000</v>
      </c>
      <c r="AH186" s="12">
        <v>9.8901098901098905</v>
      </c>
      <c r="AI186" s="52">
        <v>9000</v>
      </c>
      <c r="AJ186" s="14">
        <v>9.8901098901098905</v>
      </c>
      <c r="AK186" s="54">
        <f t="shared" si="30"/>
        <v>27000</v>
      </c>
      <c r="AL186" s="13">
        <f t="shared" si="31"/>
        <v>29.670329670329672</v>
      </c>
      <c r="AM186" s="49">
        <v>6000</v>
      </c>
      <c r="AN186" s="12">
        <v>6.5934065934065931</v>
      </c>
      <c r="AO186" s="52">
        <v>5000</v>
      </c>
      <c r="AP186" s="12">
        <v>5.4945054945054945</v>
      </c>
      <c r="AQ186" s="52">
        <v>0</v>
      </c>
      <c r="AR186" s="14">
        <v>0</v>
      </c>
      <c r="AS186" s="54">
        <f t="shared" si="32"/>
        <v>11000</v>
      </c>
      <c r="AT186" s="13">
        <f t="shared" si="33"/>
        <v>12.087912087912088</v>
      </c>
      <c r="AU186" s="58">
        <f t="shared" si="34"/>
        <v>91000</v>
      </c>
      <c r="AV186" s="13">
        <f t="shared" si="35"/>
        <v>100</v>
      </c>
    </row>
    <row r="187" spans="1:48" ht="27" customHeight="1">
      <c r="A187" s="17" t="s">
        <v>0</v>
      </c>
      <c r="B187" s="18" t="s">
        <v>0</v>
      </c>
      <c r="C187" s="18" t="s">
        <v>0</v>
      </c>
      <c r="D187" s="25" t="s">
        <v>0</v>
      </c>
      <c r="E187" s="17" t="s">
        <v>0</v>
      </c>
      <c r="F187" s="18" t="s">
        <v>0</v>
      </c>
      <c r="G187" s="18" t="s">
        <v>0</v>
      </c>
      <c r="H187" s="25" t="s">
        <v>0</v>
      </c>
      <c r="I187" s="10" t="s">
        <v>0</v>
      </c>
      <c r="J187" s="17" t="s">
        <v>54</v>
      </c>
      <c r="K187" s="25" t="s">
        <v>57</v>
      </c>
      <c r="L187" s="45">
        <v>11000</v>
      </c>
      <c r="M187" s="49">
        <v>1000</v>
      </c>
      <c r="N187" s="12">
        <v>9.0909090909090917</v>
      </c>
      <c r="O187" s="52">
        <v>1000</v>
      </c>
      <c r="P187" s="12">
        <v>9.0909090909090917</v>
      </c>
      <c r="Q187" s="52">
        <v>1000</v>
      </c>
      <c r="R187" s="14">
        <v>9.0909090909090917</v>
      </c>
      <c r="S187" s="54">
        <f t="shared" si="24"/>
        <v>3000</v>
      </c>
      <c r="T187" s="13">
        <f t="shared" si="25"/>
        <v>27.272727272727273</v>
      </c>
      <c r="U187" s="49">
        <v>2000</v>
      </c>
      <c r="V187" s="12">
        <v>18.181818181818183</v>
      </c>
      <c r="W187" s="52">
        <v>2000</v>
      </c>
      <c r="X187" s="12">
        <v>18.181818181818183</v>
      </c>
      <c r="Y187" s="52">
        <v>2000</v>
      </c>
      <c r="Z187" s="14">
        <v>18.181818181818183</v>
      </c>
      <c r="AA187" s="54">
        <f t="shared" si="26"/>
        <v>6000</v>
      </c>
      <c r="AB187" s="13">
        <f t="shared" si="27"/>
        <v>54.545454545454547</v>
      </c>
      <c r="AC187" s="58">
        <f t="shared" si="28"/>
        <v>9000</v>
      </c>
      <c r="AD187" s="13">
        <f t="shared" si="29"/>
        <v>81.818181818181813</v>
      </c>
      <c r="AE187" s="49">
        <v>2000</v>
      </c>
      <c r="AF187" s="12">
        <v>18.181818181818183</v>
      </c>
      <c r="AG187" s="52">
        <v>0</v>
      </c>
      <c r="AH187" s="12">
        <v>0</v>
      </c>
      <c r="AI187" s="52">
        <v>0</v>
      </c>
      <c r="AJ187" s="14">
        <v>0</v>
      </c>
      <c r="AK187" s="54">
        <f t="shared" si="30"/>
        <v>2000</v>
      </c>
      <c r="AL187" s="13">
        <f t="shared" si="31"/>
        <v>18.181818181818183</v>
      </c>
      <c r="AM187" s="49">
        <v>0</v>
      </c>
      <c r="AN187" s="12">
        <v>0</v>
      </c>
      <c r="AO187" s="52">
        <v>0</v>
      </c>
      <c r="AP187" s="12">
        <v>0</v>
      </c>
      <c r="AQ187" s="52">
        <v>0</v>
      </c>
      <c r="AR187" s="14">
        <v>0</v>
      </c>
      <c r="AS187" s="54">
        <f t="shared" si="32"/>
        <v>0</v>
      </c>
      <c r="AT187" s="13">
        <f t="shared" si="33"/>
        <v>0</v>
      </c>
      <c r="AU187" s="58">
        <f t="shared" si="34"/>
        <v>11000</v>
      </c>
      <c r="AV187" s="13">
        <f t="shared" si="35"/>
        <v>100</v>
      </c>
    </row>
    <row r="188" spans="1:48" ht="27" customHeight="1">
      <c r="A188" s="17" t="s">
        <v>0</v>
      </c>
      <c r="B188" s="18" t="s">
        <v>0</v>
      </c>
      <c r="C188" s="18" t="s">
        <v>0</v>
      </c>
      <c r="D188" s="25" t="s">
        <v>0</v>
      </c>
      <c r="E188" s="17" t="s">
        <v>48</v>
      </c>
      <c r="F188" s="18" t="s">
        <v>72</v>
      </c>
      <c r="G188" s="18" t="s">
        <v>76</v>
      </c>
      <c r="H188" s="25" t="s">
        <v>66</v>
      </c>
      <c r="I188" s="10" t="s">
        <v>51</v>
      </c>
      <c r="J188" s="17" t="s">
        <v>54</v>
      </c>
      <c r="K188" s="25" t="s">
        <v>51</v>
      </c>
      <c r="L188" s="45">
        <v>21000</v>
      </c>
      <c r="M188" s="49">
        <v>2000</v>
      </c>
      <c r="N188" s="12">
        <v>9.5238095238095237</v>
      </c>
      <c r="O188" s="52">
        <v>2000</v>
      </c>
      <c r="P188" s="12">
        <v>9.5238095238095237</v>
      </c>
      <c r="Q188" s="52">
        <v>2000</v>
      </c>
      <c r="R188" s="14">
        <v>9.5238095238095237</v>
      </c>
      <c r="S188" s="54">
        <f t="shared" si="24"/>
        <v>6000</v>
      </c>
      <c r="T188" s="13">
        <f t="shared" si="25"/>
        <v>28.571428571428569</v>
      </c>
      <c r="U188" s="49">
        <v>3000</v>
      </c>
      <c r="V188" s="12">
        <v>14.285714285714286</v>
      </c>
      <c r="W188" s="52">
        <v>3000</v>
      </c>
      <c r="X188" s="12">
        <v>14.285714285714286</v>
      </c>
      <c r="Y188" s="52">
        <v>3000</v>
      </c>
      <c r="Z188" s="14">
        <v>14.285714285714286</v>
      </c>
      <c r="AA188" s="54">
        <f t="shared" si="26"/>
        <v>9000</v>
      </c>
      <c r="AB188" s="13">
        <f t="shared" si="27"/>
        <v>42.857142857142861</v>
      </c>
      <c r="AC188" s="58">
        <f t="shared" si="28"/>
        <v>15000</v>
      </c>
      <c r="AD188" s="13">
        <f t="shared" si="29"/>
        <v>71.428571428571431</v>
      </c>
      <c r="AE188" s="49">
        <v>2000</v>
      </c>
      <c r="AF188" s="12">
        <v>9.5238095238095237</v>
      </c>
      <c r="AG188" s="52">
        <v>2000</v>
      </c>
      <c r="AH188" s="12">
        <v>9.5238095238095237</v>
      </c>
      <c r="AI188" s="52">
        <v>2000</v>
      </c>
      <c r="AJ188" s="14">
        <v>9.5238095238095237</v>
      </c>
      <c r="AK188" s="54">
        <f t="shared" si="30"/>
        <v>6000</v>
      </c>
      <c r="AL188" s="13">
        <f t="shared" si="31"/>
        <v>28.571428571428569</v>
      </c>
      <c r="AM188" s="49">
        <v>0</v>
      </c>
      <c r="AN188" s="12">
        <v>0</v>
      </c>
      <c r="AO188" s="52">
        <v>0</v>
      </c>
      <c r="AP188" s="12">
        <v>0</v>
      </c>
      <c r="AQ188" s="52">
        <v>0</v>
      </c>
      <c r="AR188" s="14">
        <v>0</v>
      </c>
      <c r="AS188" s="54">
        <f t="shared" si="32"/>
        <v>0</v>
      </c>
      <c r="AT188" s="13">
        <f t="shared" si="33"/>
        <v>0</v>
      </c>
      <c r="AU188" s="58">
        <f t="shared" si="34"/>
        <v>21000</v>
      </c>
      <c r="AV188" s="13">
        <f t="shared" si="35"/>
        <v>100</v>
      </c>
    </row>
    <row r="189" spans="1:48" ht="27" customHeight="1">
      <c r="A189" s="17" t="s">
        <v>0</v>
      </c>
      <c r="B189" s="18" t="s">
        <v>0</v>
      </c>
      <c r="C189" s="18" t="s">
        <v>0</v>
      </c>
      <c r="D189" s="25" t="s">
        <v>0</v>
      </c>
      <c r="E189" s="17" t="s">
        <v>0</v>
      </c>
      <c r="F189" s="18" t="s">
        <v>0</v>
      </c>
      <c r="G189" s="18" t="s">
        <v>0</v>
      </c>
      <c r="H189" s="25" t="s">
        <v>0</v>
      </c>
      <c r="I189" s="10" t="s">
        <v>0</v>
      </c>
      <c r="J189" s="17" t="s">
        <v>54</v>
      </c>
      <c r="K189" s="25" t="s">
        <v>56</v>
      </c>
      <c r="L189" s="45">
        <v>8000</v>
      </c>
      <c r="M189" s="49">
        <v>1000</v>
      </c>
      <c r="N189" s="12">
        <v>12.5</v>
      </c>
      <c r="O189" s="52">
        <v>1000</v>
      </c>
      <c r="P189" s="12">
        <v>12.5</v>
      </c>
      <c r="Q189" s="52">
        <v>1000</v>
      </c>
      <c r="R189" s="14">
        <v>12.5</v>
      </c>
      <c r="S189" s="54">
        <f t="shared" si="24"/>
        <v>3000</v>
      </c>
      <c r="T189" s="13">
        <f t="shared" si="25"/>
        <v>37.5</v>
      </c>
      <c r="U189" s="49">
        <v>1000</v>
      </c>
      <c r="V189" s="12">
        <v>12.5</v>
      </c>
      <c r="W189" s="52">
        <v>1000</v>
      </c>
      <c r="X189" s="12">
        <v>12.5</v>
      </c>
      <c r="Y189" s="52">
        <v>1000</v>
      </c>
      <c r="Z189" s="14">
        <v>12.5</v>
      </c>
      <c r="AA189" s="54">
        <f t="shared" si="26"/>
        <v>3000</v>
      </c>
      <c r="AB189" s="13">
        <f t="shared" si="27"/>
        <v>37.5</v>
      </c>
      <c r="AC189" s="58">
        <f t="shared" si="28"/>
        <v>6000</v>
      </c>
      <c r="AD189" s="13">
        <f t="shared" si="29"/>
        <v>75</v>
      </c>
      <c r="AE189" s="49">
        <v>1000</v>
      </c>
      <c r="AF189" s="12">
        <v>12.5</v>
      </c>
      <c r="AG189" s="52">
        <v>1000</v>
      </c>
      <c r="AH189" s="12">
        <v>12.5</v>
      </c>
      <c r="AI189" s="52">
        <v>0</v>
      </c>
      <c r="AJ189" s="14">
        <v>0</v>
      </c>
      <c r="AK189" s="54">
        <f t="shared" si="30"/>
        <v>2000</v>
      </c>
      <c r="AL189" s="13">
        <f t="shared" si="31"/>
        <v>25</v>
      </c>
      <c r="AM189" s="49">
        <v>0</v>
      </c>
      <c r="AN189" s="12">
        <v>0</v>
      </c>
      <c r="AO189" s="52">
        <v>0</v>
      </c>
      <c r="AP189" s="12">
        <v>0</v>
      </c>
      <c r="AQ189" s="52">
        <v>0</v>
      </c>
      <c r="AR189" s="14">
        <v>0</v>
      </c>
      <c r="AS189" s="54">
        <f t="shared" si="32"/>
        <v>0</v>
      </c>
      <c r="AT189" s="13">
        <f t="shared" si="33"/>
        <v>0</v>
      </c>
      <c r="AU189" s="58">
        <f t="shared" si="34"/>
        <v>8000</v>
      </c>
      <c r="AV189" s="13">
        <f t="shared" si="35"/>
        <v>100</v>
      </c>
    </row>
    <row r="190" spans="1:48" ht="27" customHeight="1">
      <c r="A190" s="17" t="s">
        <v>44</v>
      </c>
      <c r="B190" s="18" t="s">
        <v>45</v>
      </c>
      <c r="C190" s="18" t="s">
        <v>48</v>
      </c>
      <c r="D190" s="25" t="s">
        <v>75</v>
      </c>
      <c r="E190" s="17" t="s">
        <v>52</v>
      </c>
      <c r="F190" s="18" t="s">
        <v>55</v>
      </c>
      <c r="G190" s="18" t="s">
        <v>71</v>
      </c>
      <c r="H190" s="25" t="s">
        <v>47</v>
      </c>
      <c r="I190" s="10" t="s">
        <v>51</v>
      </c>
      <c r="J190" s="17" t="s">
        <v>52</v>
      </c>
      <c r="K190" s="25" t="s">
        <v>50</v>
      </c>
      <c r="L190" s="45">
        <v>669000</v>
      </c>
      <c r="M190" s="49">
        <v>100000</v>
      </c>
      <c r="N190" s="12">
        <v>14.947683109118087</v>
      </c>
      <c r="O190" s="52">
        <v>40000</v>
      </c>
      <c r="P190" s="12">
        <v>5.9790732436472345</v>
      </c>
      <c r="Q190" s="52">
        <v>40000</v>
      </c>
      <c r="R190" s="14">
        <v>5.9790732436472345</v>
      </c>
      <c r="S190" s="54">
        <f t="shared" si="24"/>
        <v>180000</v>
      </c>
      <c r="T190" s="13">
        <f t="shared" si="25"/>
        <v>26.905829596412556</v>
      </c>
      <c r="U190" s="49">
        <v>60000</v>
      </c>
      <c r="V190" s="12">
        <v>8.9686098654708513</v>
      </c>
      <c r="W190" s="52">
        <v>60000</v>
      </c>
      <c r="X190" s="12">
        <v>8.9686098654708513</v>
      </c>
      <c r="Y190" s="52">
        <v>60000</v>
      </c>
      <c r="Z190" s="14">
        <v>8.9686098654708513</v>
      </c>
      <c r="AA190" s="54">
        <f t="shared" si="26"/>
        <v>180000</v>
      </c>
      <c r="AB190" s="13">
        <f t="shared" si="27"/>
        <v>26.905829596412552</v>
      </c>
      <c r="AC190" s="58">
        <f t="shared" si="28"/>
        <v>360000</v>
      </c>
      <c r="AD190" s="13">
        <f t="shared" si="29"/>
        <v>53.811659192825104</v>
      </c>
      <c r="AE190" s="49">
        <v>60000</v>
      </c>
      <c r="AF190" s="12">
        <v>8.9686098654708513</v>
      </c>
      <c r="AG190" s="52">
        <v>60000</v>
      </c>
      <c r="AH190" s="12">
        <v>8.9686098654708513</v>
      </c>
      <c r="AI190" s="52">
        <v>60000</v>
      </c>
      <c r="AJ190" s="14">
        <v>8.9686098654708513</v>
      </c>
      <c r="AK190" s="54">
        <f t="shared" si="30"/>
        <v>180000</v>
      </c>
      <c r="AL190" s="13">
        <f t="shared" si="31"/>
        <v>26.905829596412552</v>
      </c>
      <c r="AM190" s="49">
        <v>45000</v>
      </c>
      <c r="AN190" s="12">
        <v>6.7264573991031389</v>
      </c>
      <c r="AO190" s="52">
        <v>44000</v>
      </c>
      <c r="AP190" s="12">
        <v>6.5769805680119582</v>
      </c>
      <c r="AQ190" s="52">
        <v>40000</v>
      </c>
      <c r="AR190" s="14">
        <v>5.9790732436472345</v>
      </c>
      <c r="AS190" s="54">
        <f t="shared" si="32"/>
        <v>129000</v>
      </c>
      <c r="AT190" s="13">
        <f t="shared" si="33"/>
        <v>19.282511210762333</v>
      </c>
      <c r="AU190" s="58">
        <f t="shared" si="34"/>
        <v>669000</v>
      </c>
      <c r="AV190" s="13">
        <f t="shared" si="35"/>
        <v>100</v>
      </c>
    </row>
    <row r="191" spans="1:48" ht="27" customHeight="1">
      <c r="A191" s="17" t="s">
        <v>0</v>
      </c>
      <c r="B191" s="18" t="s">
        <v>0</v>
      </c>
      <c r="C191" s="18" t="s">
        <v>0</v>
      </c>
      <c r="D191" s="25" t="s">
        <v>0</v>
      </c>
      <c r="E191" s="17" t="s">
        <v>0</v>
      </c>
      <c r="F191" s="18" t="s">
        <v>0</v>
      </c>
      <c r="G191" s="18" t="s">
        <v>0</v>
      </c>
      <c r="H191" s="25" t="s">
        <v>0</v>
      </c>
      <c r="I191" s="10" t="s">
        <v>0</v>
      </c>
      <c r="J191" s="17" t="s">
        <v>53</v>
      </c>
      <c r="K191" s="25" t="s">
        <v>50</v>
      </c>
      <c r="L191" s="45">
        <v>116000</v>
      </c>
      <c r="M191" s="49">
        <v>18000</v>
      </c>
      <c r="N191" s="12">
        <v>15.517241379310345</v>
      </c>
      <c r="O191" s="52">
        <v>7000</v>
      </c>
      <c r="P191" s="12">
        <v>6.0344827586206895</v>
      </c>
      <c r="Q191" s="52">
        <v>7000</v>
      </c>
      <c r="R191" s="14">
        <v>6.0344827586206895</v>
      </c>
      <c r="S191" s="54">
        <f t="shared" si="24"/>
        <v>32000</v>
      </c>
      <c r="T191" s="13">
        <f t="shared" si="25"/>
        <v>27.586206896551726</v>
      </c>
      <c r="U191" s="49">
        <v>10000</v>
      </c>
      <c r="V191" s="12">
        <v>8.6206896551724146</v>
      </c>
      <c r="W191" s="52">
        <v>10000</v>
      </c>
      <c r="X191" s="12">
        <v>8.6206896551724146</v>
      </c>
      <c r="Y191" s="52">
        <v>10000</v>
      </c>
      <c r="Z191" s="14">
        <v>8.6206896551724146</v>
      </c>
      <c r="AA191" s="54">
        <f t="shared" si="26"/>
        <v>30000</v>
      </c>
      <c r="AB191" s="13">
        <f t="shared" si="27"/>
        <v>25.862068965517246</v>
      </c>
      <c r="AC191" s="58">
        <f t="shared" si="28"/>
        <v>62000</v>
      </c>
      <c r="AD191" s="13">
        <f t="shared" si="29"/>
        <v>53.448275862068968</v>
      </c>
      <c r="AE191" s="49">
        <v>10000</v>
      </c>
      <c r="AF191" s="12">
        <v>8.6206896551724146</v>
      </c>
      <c r="AG191" s="52">
        <v>10000</v>
      </c>
      <c r="AH191" s="12">
        <v>8.6206896551724146</v>
      </c>
      <c r="AI191" s="52">
        <v>10000</v>
      </c>
      <c r="AJ191" s="14">
        <v>8.6206896551724146</v>
      </c>
      <c r="AK191" s="54">
        <f t="shared" si="30"/>
        <v>30000</v>
      </c>
      <c r="AL191" s="13">
        <f t="shared" si="31"/>
        <v>25.862068965517246</v>
      </c>
      <c r="AM191" s="49">
        <v>8000</v>
      </c>
      <c r="AN191" s="12">
        <v>6.8965517241379306</v>
      </c>
      <c r="AO191" s="52">
        <v>9000</v>
      </c>
      <c r="AP191" s="12">
        <v>7.7586206896551726</v>
      </c>
      <c r="AQ191" s="52">
        <v>7000</v>
      </c>
      <c r="AR191" s="14">
        <v>6.0344827586206895</v>
      </c>
      <c r="AS191" s="54">
        <f t="shared" si="32"/>
        <v>24000</v>
      </c>
      <c r="AT191" s="13">
        <f t="shared" si="33"/>
        <v>20.689655172413794</v>
      </c>
      <c r="AU191" s="58">
        <f t="shared" si="34"/>
        <v>116000</v>
      </c>
      <c r="AV191" s="13">
        <f t="shared" si="35"/>
        <v>100.00000000000001</v>
      </c>
    </row>
    <row r="192" spans="1:48" ht="27" customHeight="1">
      <c r="A192" s="17" t="s">
        <v>0</v>
      </c>
      <c r="B192" s="18" t="s">
        <v>0</v>
      </c>
      <c r="C192" s="18" t="s">
        <v>0</v>
      </c>
      <c r="D192" s="25" t="s">
        <v>0</v>
      </c>
      <c r="E192" s="17" t="s">
        <v>0</v>
      </c>
      <c r="F192" s="18" t="s">
        <v>0</v>
      </c>
      <c r="G192" s="18" t="s">
        <v>0</v>
      </c>
      <c r="H192" s="25" t="s">
        <v>0</v>
      </c>
      <c r="I192" s="10" t="s">
        <v>0</v>
      </c>
      <c r="J192" s="17" t="s">
        <v>54</v>
      </c>
      <c r="K192" s="25" t="s">
        <v>51</v>
      </c>
      <c r="L192" s="45">
        <v>1000</v>
      </c>
      <c r="M192" s="49">
        <v>250</v>
      </c>
      <c r="N192" s="12">
        <v>25</v>
      </c>
      <c r="O192" s="52">
        <v>250</v>
      </c>
      <c r="P192" s="12">
        <v>25</v>
      </c>
      <c r="Q192" s="52">
        <v>0</v>
      </c>
      <c r="R192" s="14">
        <v>0</v>
      </c>
      <c r="S192" s="54">
        <f t="shared" si="24"/>
        <v>500</v>
      </c>
      <c r="T192" s="13">
        <f t="shared" si="25"/>
        <v>50</v>
      </c>
      <c r="U192" s="49">
        <v>500</v>
      </c>
      <c r="V192" s="12">
        <v>50</v>
      </c>
      <c r="W192" s="52">
        <v>0</v>
      </c>
      <c r="X192" s="12">
        <v>0</v>
      </c>
      <c r="Y192" s="52">
        <v>0</v>
      </c>
      <c r="Z192" s="14">
        <v>0</v>
      </c>
      <c r="AA192" s="54">
        <f t="shared" si="26"/>
        <v>500</v>
      </c>
      <c r="AB192" s="13">
        <f t="shared" si="27"/>
        <v>50</v>
      </c>
      <c r="AC192" s="58">
        <f t="shared" si="28"/>
        <v>1000</v>
      </c>
      <c r="AD192" s="13">
        <f t="shared" si="29"/>
        <v>100</v>
      </c>
      <c r="AE192" s="49">
        <v>0</v>
      </c>
      <c r="AF192" s="12">
        <v>0</v>
      </c>
      <c r="AG192" s="52">
        <v>0</v>
      </c>
      <c r="AH192" s="12">
        <v>0</v>
      </c>
      <c r="AI192" s="52">
        <v>0</v>
      </c>
      <c r="AJ192" s="14">
        <v>0</v>
      </c>
      <c r="AK192" s="54">
        <f t="shared" si="30"/>
        <v>0</v>
      </c>
      <c r="AL192" s="13">
        <f t="shared" si="31"/>
        <v>0</v>
      </c>
      <c r="AM192" s="49">
        <v>0</v>
      </c>
      <c r="AN192" s="12">
        <v>0</v>
      </c>
      <c r="AO192" s="52">
        <v>0</v>
      </c>
      <c r="AP192" s="12">
        <v>0</v>
      </c>
      <c r="AQ192" s="52">
        <v>0</v>
      </c>
      <c r="AR192" s="14">
        <v>0</v>
      </c>
      <c r="AS192" s="54">
        <f t="shared" si="32"/>
        <v>0</v>
      </c>
      <c r="AT192" s="13">
        <f t="shared" si="33"/>
        <v>0</v>
      </c>
      <c r="AU192" s="58">
        <f t="shared" si="34"/>
        <v>1000</v>
      </c>
      <c r="AV192" s="13">
        <f t="shared" si="35"/>
        <v>100</v>
      </c>
    </row>
    <row r="193" spans="1:48" ht="27" customHeight="1">
      <c r="A193" s="17" t="s">
        <v>0</v>
      </c>
      <c r="B193" s="18" t="s">
        <v>0</v>
      </c>
      <c r="C193" s="18" t="s">
        <v>0</v>
      </c>
      <c r="D193" s="25" t="s">
        <v>0</v>
      </c>
      <c r="E193" s="17" t="s">
        <v>0</v>
      </c>
      <c r="F193" s="18" t="s">
        <v>0</v>
      </c>
      <c r="G193" s="18" t="s">
        <v>0</v>
      </c>
      <c r="H193" s="25" t="s">
        <v>0</v>
      </c>
      <c r="I193" s="10" t="s">
        <v>0</v>
      </c>
      <c r="J193" s="17" t="s">
        <v>54</v>
      </c>
      <c r="K193" s="25" t="s">
        <v>55</v>
      </c>
      <c r="L193" s="45">
        <v>1000</v>
      </c>
      <c r="M193" s="49">
        <v>250</v>
      </c>
      <c r="N193" s="12">
        <v>25</v>
      </c>
      <c r="O193" s="52">
        <v>250</v>
      </c>
      <c r="P193" s="12">
        <v>25</v>
      </c>
      <c r="Q193" s="52">
        <v>0</v>
      </c>
      <c r="R193" s="14">
        <v>0</v>
      </c>
      <c r="S193" s="54">
        <f t="shared" si="24"/>
        <v>500</v>
      </c>
      <c r="T193" s="13">
        <f t="shared" si="25"/>
        <v>50</v>
      </c>
      <c r="U193" s="49">
        <v>250</v>
      </c>
      <c r="V193" s="12">
        <v>25</v>
      </c>
      <c r="W193" s="52">
        <v>250</v>
      </c>
      <c r="X193" s="12">
        <v>25</v>
      </c>
      <c r="Y193" s="52">
        <v>0</v>
      </c>
      <c r="Z193" s="14">
        <v>0</v>
      </c>
      <c r="AA193" s="54">
        <f t="shared" si="26"/>
        <v>500</v>
      </c>
      <c r="AB193" s="13">
        <f t="shared" si="27"/>
        <v>50</v>
      </c>
      <c r="AC193" s="58">
        <f t="shared" si="28"/>
        <v>1000</v>
      </c>
      <c r="AD193" s="13">
        <f t="shared" si="29"/>
        <v>100</v>
      </c>
      <c r="AE193" s="49">
        <v>0</v>
      </c>
      <c r="AF193" s="12">
        <v>0</v>
      </c>
      <c r="AG193" s="52">
        <v>0</v>
      </c>
      <c r="AH193" s="12">
        <v>0</v>
      </c>
      <c r="AI193" s="52">
        <v>0</v>
      </c>
      <c r="AJ193" s="14">
        <v>0</v>
      </c>
      <c r="AK193" s="54">
        <f t="shared" si="30"/>
        <v>0</v>
      </c>
      <c r="AL193" s="13">
        <f t="shared" si="31"/>
        <v>0</v>
      </c>
      <c r="AM193" s="49">
        <v>0</v>
      </c>
      <c r="AN193" s="12">
        <v>0</v>
      </c>
      <c r="AO193" s="52">
        <v>0</v>
      </c>
      <c r="AP193" s="12">
        <v>0</v>
      </c>
      <c r="AQ193" s="52">
        <v>0</v>
      </c>
      <c r="AR193" s="14">
        <v>0</v>
      </c>
      <c r="AS193" s="54">
        <f t="shared" si="32"/>
        <v>0</v>
      </c>
      <c r="AT193" s="13">
        <f t="shared" si="33"/>
        <v>0</v>
      </c>
      <c r="AU193" s="58">
        <f t="shared" si="34"/>
        <v>1000</v>
      </c>
      <c r="AV193" s="13">
        <f t="shared" si="35"/>
        <v>100</v>
      </c>
    </row>
    <row r="194" spans="1:48" ht="27" customHeight="1">
      <c r="A194" s="17" t="s">
        <v>0</v>
      </c>
      <c r="B194" s="18" t="s">
        <v>0</v>
      </c>
      <c r="C194" s="18" t="s">
        <v>0</v>
      </c>
      <c r="D194" s="25" t="s">
        <v>0</v>
      </c>
      <c r="E194" s="17" t="s">
        <v>0</v>
      </c>
      <c r="F194" s="18" t="s">
        <v>0</v>
      </c>
      <c r="G194" s="18" t="s">
        <v>0</v>
      </c>
      <c r="H194" s="25" t="s">
        <v>0</v>
      </c>
      <c r="I194" s="10" t="s">
        <v>0</v>
      </c>
      <c r="J194" s="17" t="s">
        <v>54</v>
      </c>
      <c r="K194" s="25" t="s">
        <v>56</v>
      </c>
      <c r="L194" s="45">
        <v>202000</v>
      </c>
      <c r="M194" s="49">
        <v>16500</v>
      </c>
      <c r="N194" s="12">
        <v>8.1683168316831676</v>
      </c>
      <c r="O194" s="52">
        <v>16500</v>
      </c>
      <c r="P194" s="12">
        <v>8.1683168316831676</v>
      </c>
      <c r="Q194" s="52">
        <v>17000</v>
      </c>
      <c r="R194" s="14">
        <v>8.4158415841584162</v>
      </c>
      <c r="S194" s="54">
        <f t="shared" si="24"/>
        <v>50000</v>
      </c>
      <c r="T194" s="13">
        <f t="shared" si="25"/>
        <v>24.75247524752475</v>
      </c>
      <c r="U194" s="49">
        <v>20000</v>
      </c>
      <c r="V194" s="12">
        <v>9.9009900990099009</v>
      </c>
      <c r="W194" s="52">
        <v>20000</v>
      </c>
      <c r="X194" s="12">
        <v>9.9009900990099009</v>
      </c>
      <c r="Y194" s="52">
        <v>20000</v>
      </c>
      <c r="Z194" s="14">
        <v>9.9009900990099009</v>
      </c>
      <c r="AA194" s="54">
        <f t="shared" si="26"/>
        <v>60000</v>
      </c>
      <c r="AB194" s="13">
        <f t="shared" si="27"/>
        <v>29.702970297029701</v>
      </c>
      <c r="AC194" s="58">
        <f t="shared" si="28"/>
        <v>110000</v>
      </c>
      <c r="AD194" s="13">
        <f t="shared" si="29"/>
        <v>54.455445544554451</v>
      </c>
      <c r="AE194" s="49">
        <v>20000</v>
      </c>
      <c r="AF194" s="12">
        <v>9.9009900990099009</v>
      </c>
      <c r="AG194" s="52">
        <v>20000</v>
      </c>
      <c r="AH194" s="12">
        <v>9.9009900990099009</v>
      </c>
      <c r="AI194" s="52">
        <v>20000</v>
      </c>
      <c r="AJ194" s="14">
        <v>9.9009900990099009</v>
      </c>
      <c r="AK194" s="54">
        <f t="shared" si="30"/>
        <v>60000</v>
      </c>
      <c r="AL194" s="13">
        <f t="shared" si="31"/>
        <v>29.702970297029701</v>
      </c>
      <c r="AM194" s="49">
        <v>12000</v>
      </c>
      <c r="AN194" s="12">
        <v>5.9405940594059405</v>
      </c>
      <c r="AO194" s="52">
        <v>10000</v>
      </c>
      <c r="AP194" s="12">
        <v>4.9504950495049505</v>
      </c>
      <c r="AQ194" s="52">
        <v>10000</v>
      </c>
      <c r="AR194" s="14">
        <v>4.9504950495049505</v>
      </c>
      <c r="AS194" s="54">
        <f t="shared" si="32"/>
        <v>32000</v>
      </c>
      <c r="AT194" s="13">
        <f t="shared" si="33"/>
        <v>15.841584158415841</v>
      </c>
      <c r="AU194" s="58">
        <f t="shared" si="34"/>
        <v>202000</v>
      </c>
      <c r="AV194" s="13">
        <f t="shared" si="35"/>
        <v>100</v>
      </c>
    </row>
    <row r="195" spans="1:48" ht="27" customHeight="1">
      <c r="A195" s="17" t="s">
        <v>0</v>
      </c>
      <c r="B195" s="18" t="s">
        <v>0</v>
      </c>
      <c r="C195" s="18" t="s">
        <v>0</v>
      </c>
      <c r="D195" s="25" t="s">
        <v>0</v>
      </c>
      <c r="E195" s="17" t="s">
        <v>0</v>
      </c>
      <c r="F195" s="18" t="s">
        <v>0</v>
      </c>
      <c r="G195" s="18" t="s">
        <v>0</v>
      </c>
      <c r="H195" s="25" t="s">
        <v>0</v>
      </c>
      <c r="I195" s="10" t="s">
        <v>0</v>
      </c>
      <c r="J195" s="17" t="s">
        <v>54</v>
      </c>
      <c r="K195" s="25" t="s">
        <v>57</v>
      </c>
      <c r="L195" s="45">
        <v>2000</v>
      </c>
      <c r="M195" s="49">
        <v>250</v>
      </c>
      <c r="N195" s="12">
        <v>12.5</v>
      </c>
      <c r="O195" s="52">
        <v>250</v>
      </c>
      <c r="P195" s="12">
        <v>12.5</v>
      </c>
      <c r="Q195" s="52">
        <v>250</v>
      </c>
      <c r="R195" s="14">
        <v>12.5</v>
      </c>
      <c r="S195" s="54">
        <f t="shared" si="24"/>
        <v>750</v>
      </c>
      <c r="T195" s="13">
        <f t="shared" si="25"/>
        <v>37.5</v>
      </c>
      <c r="U195" s="49">
        <v>250</v>
      </c>
      <c r="V195" s="12">
        <v>12.5</v>
      </c>
      <c r="W195" s="52">
        <v>250</v>
      </c>
      <c r="X195" s="12">
        <v>12.5</v>
      </c>
      <c r="Y195" s="52">
        <v>250</v>
      </c>
      <c r="Z195" s="14">
        <v>12.5</v>
      </c>
      <c r="AA195" s="54">
        <f t="shared" si="26"/>
        <v>750</v>
      </c>
      <c r="AB195" s="13">
        <f t="shared" si="27"/>
        <v>37.5</v>
      </c>
      <c r="AC195" s="58">
        <f t="shared" si="28"/>
        <v>1500</v>
      </c>
      <c r="AD195" s="13">
        <f t="shared" si="29"/>
        <v>75</v>
      </c>
      <c r="AE195" s="49">
        <v>500</v>
      </c>
      <c r="AF195" s="12">
        <v>25</v>
      </c>
      <c r="AG195" s="52">
        <v>0</v>
      </c>
      <c r="AH195" s="12">
        <v>0</v>
      </c>
      <c r="AI195" s="52">
        <v>0</v>
      </c>
      <c r="AJ195" s="14">
        <v>0</v>
      </c>
      <c r="AK195" s="54">
        <f t="shared" si="30"/>
        <v>500</v>
      </c>
      <c r="AL195" s="13">
        <f t="shared" si="31"/>
        <v>25</v>
      </c>
      <c r="AM195" s="49">
        <v>0</v>
      </c>
      <c r="AN195" s="12">
        <v>0</v>
      </c>
      <c r="AO195" s="52">
        <v>0</v>
      </c>
      <c r="AP195" s="12">
        <v>0</v>
      </c>
      <c r="AQ195" s="52">
        <v>0</v>
      </c>
      <c r="AR195" s="14">
        <v>0</v>
      </c>
      <c r="AS195" s="54">
        <f t="shared" si="32"/>
        <v>0</v>
      </c>
      <c r="AT195" s="13">
        <f t="shared" si="33"/>
        <v>0</v>
      </c>
      <c r="AU195" s="58">
        <f t="shared" si="34"/>
        <v>2000</v>
      </c>
      <c r="AV195" s="13">
        <f t="shared" si="35"/>
        <v>100</v>
      </c>
    </row>
    <row r="196" spans="1:48" ht="27" customHeight="1">
      <c r="A196" s="17" t="s">
        <v>44</v>
      </c>
      <c r="B196" s="18" t="s">
        <v>45</v>
      </c>
      <c r="C196" s="18" t="s">
        <v>48</v>
      </c>
      <c r="D196" s="25" t="s">
        <v>48</v>
      </c>
      <c r="E196" s="17" t="s">
        <v>52</v>
      </c>
      <c r="F196" s="18" t="s">
        <v>55</v>
      </c>
      <c r="G196" s="18" t="s">
        <v>71</v>
      </c>
      <c r="H196" s="25" t="s">
        <v>47</v>
      </c>
      <c r="I196" s="10" t="s">
        <v>51</v>
      </c>
      <c r="J196" s="17" t="s">
        <v>52</v>
      </c>
      <c r="K196" s="25" t="s">
        <v>50</v>
      </c>
      <c r="L196" s="45">
        <v>998000</v>
      </c>
      <c r="M196" s="49">
        <v>150000</v>
      </c>
      <c r="N196" s="12">
        <v>15.030060120240481</v>
      </c>
      <c r="O196" s="52">
        <v>60000</v>
      </c>
      <c r="P196" s="12">
        <v>6.0120240480961922</v>
      </c>
      <c r="Q196" s="52">
        <v>60000</v>
      </c>
      <c r="R196" s="14">
        <v>6.0120240480961922</v>
      </c>
      <c r="S196" s="54">
        <f t="shared" si="24"/>
        <v>270000</v>
      </c>
      <c r="T196" s="13">
        <f t="shared" si="25"/>
        <v>27.054108216432866</v>
      </c>
      <c r="U196" s="49">
        <v>85000</v>
      </c>
      <c r="V196" s="12">
        <v>8.5170340681362724</v>
      </c>
      <c r="W196" s="52">
        <v>85000</v>
      </c>
      <c r="X196" s="12">
        <v>8.5170340681362724</v>
      </c>
      <c r="Y196" s="52">
        <v>85000</v>
      </c>
      <c r="Z196" s="14">
        <v>8.5170340681362724</v>
      </c>
      <c r="AA196" s="54">
        <f t="shared" si="26"/>
        <v>255000</v>
      </c>
      <c r="AB196" s="13">
        <f t="shared" si="27"/>
        <v>25.551102204408817</v>
      </c>
      <c r="AC196" s="58">
        <f t="shared" si="28"/>
        <v>525000</v>
      </c>
      <c r="AD196" s="13">
        <f t="shared" si="29"/>
        <v>52.605210420841686</v>
      </c>
      <c r="AE196" s="49">
        <v>90000</v>
      </c>
      <c r="AF196" s="12">
        <v>9.0180360721442892</v>
      </c>
      <c r="AG196" s="52">
        <v>90000</v>
      </c>
      <c r="AH196" s="12">
        <v>9.0180360721442892</v>
      </c>
      <c r="AI196" s="52">
        <v>90000</v>
      </c>
      <c r="AJ196" s="14">
        <v>9.0180360721442892</v>
      </c>
      <c r="AK196" s="54">
        <f t="shared" si="30"/>
        <v>270000</v>
      </c>
      <c r="AL196" s="13">
        <f t="shared" si="31"/>
        <v>27.054108216432866</v>
      </c>
      <c r="AM196" s="49">
        <v>70000</v>
      </c>
      <c r="AN196" s="12">
        <v>7.0140280561122248</v>
      </c>
      <c r="AO196" s="52">
        <v>70000</v>
      </c>
      <c r="AP196" s="12">
        <v>7.0140280561122248</v>
      </c>
      <c r="AQ196" s="52">
        <v>63000</v>
      </c>
      <c r="AR196" s="14">
        <v>6.3126252505010019</v>
      </c>
      <c r="AS196" s="54">
        <f t="shared" si="32"/>
        <v>203000</v>
      </c>
      <c r="AT196" s="13">
        <f t="shared" si="33"/>
        <v>20.340681362725451</v>
      </c>
      <c r="AU196" s="58">
        <f t="shared" si="34"/>
        <v>998000</v>
      </c>
      <c r="AV196" s="13">
        <f t="shared" si="35"/>
        <v>100</v>
      </c>
    </row>
    <row r="197" spans="1:48" ht="27" customHeight="1">
      <c r="A197" s="17" t="s">
        <v>0</v>
      </c>
      <c r="B197" s="18" t="s">
        <v>0</v>
      </c>
      <c r="C197" s="18" t="s">
        <v>0</v>
      </c>
      <c r="D197" s="25" t="s">
        <v>0</v>
      </c>
      <c r="E197" s="17" t="s">
        <v>0</v>
      </c>
      <c r="F197" s="18" t="s">
        <v>0</v>
      </c>
      <c r="G197" s="18" t="s">
        <v>0</v>
      </c>
      <c r="H197" s="25" t="s">
        <v>0</v>
      </c>
      <c r="I197" s="10" t="s">
        <v>0</v>
      </c>
      <c r="J197" s="17" t="s">
        <v>53</v>
      </c>
      <c r="K197" s="25" t="s">
        <v>50</v>
      </c>
      <c r="L197" s="45">
        <v>183000</v>
      </c>
      <c r="M197" s="49">
        <v>28000</v>
      </c>
      <c r="N197" s="12">
        <v>15.300546448087431</v>
      </c>
      <c r="O197" s="52">
        <v>11000</v>
      </c>
      <c r="P197" s="12">
        <v>6.0109289617486334</v>
      </c>
      <c r="Q197" s="52">
        <v>11000</v>
      </c>
      <c r="R197" s="14">
        <v>6.0109289617486334</v>
      </c>
      <c r="S197" s="54">
        <f t="shared" si="24"/>
        <v>50000</v>
      </c>
      <c r="T197" s="13">
        <f t="shared" si="25"/>
        <v>27.322404371584696</v>
      </c>
      <c r="U197" s="49">
        <v>16000</v>
      </c>
      <c r="V197" s="12">
        <v>8.7431693989071047</v>
      </c>
      <c r="W197" s="52">
        <v>16000</v>
      </c>
      <c r="X197" s="12">
        <v>8.7431693989071047</v>
      </c>
      <c r="Y197" s="52">
        <v>16000</v>
      </c>
      <c r="Z197" s="14">
        <v>8.7431693989071047</v>
      </c>
      <c r="AA197" s="54">
        <f t="shared" si="26"/>
        <v>48000</v>
      </c>
      <c r="AB197" s="13">
        <f t="shared" si="27"/>
        <v>26.229508196721312</v>
      </c>
      <c r="AC197" s="58">
        <f t="shared" si="28"/>
        <v>98000</v>
      </c>
      <c r="AD197" s="13">
        <f t="shared" si="29"/>
        <v>53.551912568306008</v>
      </c>
      <c r="AE197" s="49">
        <v>16000</v>
      </c>
      <c r="AF197" s="12">
        <v>8.7431693989071047</v>
      </c>
      <c r="AG197" s="52">
        <v>16000</v>
      </c>
      <c r="AH197" s="12">
        <v>8.7431693989071047</v>
      </c>
      <c r="AI197" s="52">
        <v>16000</v>
      </c>
      <c r="AJ197" s="14">
        <v>8.7431693989071047</v>
      </c>
      <c r="AK197" s="54">
        <f t="shared" si="30"/>
        <v>48000</v>
      </c>
      <c r="AL197" s="13">
        <f t="shared" si="31"/>
        <v>26.229508196721312</v>
      </c>
      <c r="AM197" s="49">
        <v>15000</v>
      </c>
      <c r="AN197" s="12">
        <v>8.1967213114754092</v>
      </c>
      <c r="AO197" s="52">
        <v>11000</v>
      </c>
      <c r="AP197" s="12">
        <v>6.0109289617486334</v>
      </c>
      <c r="AQ197" s="52">
        <v>11000</v>
      </c>
      <c r="AR197" s="14">
        <v>6.0109289617486334</v>
      </c>
      <c r="AS197" s="54">
        <f t="shared" si="32"/>
        <v>37000</v>
      </c>
      <c r="AT197" s="13">
        <f t="shared" si="33"/>
        <v>20.218579234972676</v>
      </c>
      <c r="AU197" s="58">
        <f t="shared" si="34"/>
        <v>183000</v>
      </c>
      <c r="AV197" s="13">
        <f t="shared" si="35"/>
        <v>100</v>
      </c>
    </row>
    <row r="198" spans="1:48" ht="27" customHeight="1">
      <c r="A198" s="17" t="s">
        <v>0</v>
      </c>
      <c r="B198" s="18" t="s">
        <v>0</v>
      </c>
      <c r="C198" s="18" t="s">
        <v>0</v>
      </c>
      <c r="D198" s="25" t="s">
        <v>0</v>
      </c>
      <c r="E198" s="17" t="s">
        <v>0</v>
      </c>
      <c r="F198" s="18" t="s">
        <v>0</v>
      </c>
      <c r="G198" s="18" t="s">
        <v>0</v>
      </c>
      <c r="H198" s="25" t="s">
        <v>0</v>
      </c>
      <c r="I198" s="10" t="s">
        <v>0</v>
      </c>
      <c r="J198" s="17" t="s">
        <v>54</v>
      </c>
      <c r="K198" s="25" t="s">
        <v>51</v>
      </c>
      <c r="L198" s="45">
        <v>1000</v>
      </c>
      <c r="M198" s="49">
        <v>250</v>
      </c>
      <c r="N198" s="12">
        <v>25</v>
      </c>
      <c r="O198" s="52">
        <v>250</v>
      </c>
      <c r="P198" s="12">
        <v>25</v>
      </c>
      <c r="Q198" s="52">
        <v>0</v>
      </c>
      <c r="R198" s="14">
        <v>0</v>
      </c>
      <c r="S198" s="54">
        <f t="shared" si="24"/>
        <v>500</v>
      </c>
      <c r="T198" s="13">
        <f t="shared" si="25"/>
        <v>50</v>
      </c>
      <c r="U198" s="49">
        <v>500</v>
      </c>
      <c r="V198" s="12">
        <v>50</v>
      </c>
      <c r="W198" s="52">
        <v>0</v>
      </c>
      <c r="X198" s="12">
        <v>0</v>
      </c>
      <c r="Y198" s="52">
        <v>0</v>
      </c>
      <c r="Z198" s="14">
        <v>0</v>
      </c>
      <c r="AA198" s="54">
        <f t="shared" si="26"/>
        <v>500</v>
      </c>
      <c r="AB198" s="13">
        <f t="shared" si="27"/>
        <v>50</v>
      </c>
      <c r="AC198" s="58">
        <f t="shared" si="28"/>
        <v>1000</v>
      </c>
      <c r="AD198" s="13">
        <f t="shared" si="29"/>
        <v>100</v>
      </c>
      <c r="AE198" s="49">
        <v>0</v>
      </c>
      <c r="AF198" s="12">
        <v>0</v>
      </c>
      <c r="AG198" s="52">
        <v>0</v>
      </c>
      <c r="AH198" s="12">
        <v>0</v>
      </c>
      <c r="AI198" s="52">
        <v>0</v>
      </c>
      <c r="AJ198" s="14">
        <v>0</v>
      </c>
      <c r="AK198" s="54">
        <f t="shared" si="30"/>
        <v>0</v>
      </c>
      <c r="AL198" s="13">
        <f t="shared" si="31"/>
        <v>0</v>
      </c>
      <c r="AM198" s="49">
        <v>0</v>
      </c>
      <c r="AN198" s="12">
        <v>0</v>
      </c>
      <c r="AO198" s="52">
        <v>0</v>
      </c>
      <c r="AP198" s="12">
        <v>0</v>
      </c>
      <c r="AQ198" s="52">
        <v>0</v>
      </c>
      <c r="AR198" s="14">
        <v>0</v>
      </c>
      <c r="AS198" s="54">
        <f t="shared" si="32"/>
        <v>0</v>
      </c>
      <c r="AT198" s="13">
        <f t="shared" si="33"/>
        <v>0</v>
      </c>
      <c r="AU198" s="58">
        <f t="shared" si="34"/>
        <v>1000</v>
      </c>
      <c r="AV198" s="13">
        <f t="shared" si="35"/>
        <v>100</v>
      </c>
    </row>
    <row r="199" spans="1:48" ht="27" customHeight="1">
      <c r="A199" s="17" t="s">
        <v>0</v>
      </c>
      <c r="B199" s="18" t="s">
        <v>0</v>
      </c>
      <c r="C199" s="18" t="s">
        <v>0</v>
      </c>
      <c r="D199" s="25" t="s">
        <v>0</v>
      </c>
      <c r="E199" s="17" t="s">
        <v>0</v>
      </c>
      <c r="F199" s="18" t="s">
        <v>0</v>
      </c>
      <c r="G199" s="18" t="s">
        <v>0</v>
      </c>
      <c r="H199" s="25" t="s">
        <v>0</v>
      </c>
      <c r="I199" s="10" t="s">
        <v>0</v>
      </c>
      <c r="J199" s="17" t="s">
        <v>54</v>
      </c>
      <c r="K199" s="25" t="s">
        <v>55</v>
      </c>
      <c r="L199" s="45">
        <v>1000</v>
      </c>
      <c r="M199" s="49">
        <v>250</v>
      </c>
      <c r="N199" s="12">
        <v>25</v>
      </c>
      <c r="O199" s="52">
        <v>250</v>
      </c>
      <c r="P199" s="12">
        <v>25</v>
      </c>
      <c r="Q199" s="52">
        <v>0</v>
      </c>
      <c r="R199" s="14">
        <v>0</v>
      </c>
      <c r="S199" s="54">
        <f t="shared" si="24"/>
        <v>500</v>
      </c>
      <c r="T199" s="13">
        <f t="shared" si="25"/>
        <v>50</v>
      </c>
      <c r="U199" s="49">
        <v>250</v>
      </c>
      <c r="V199" s="12">
        <v>25</v>
      </c>
      <c r="W199" s="52">
        <v>250</v>
      </c>
      <c r="X199" s="12">
        <v>25</v>
      </c>
      <c r="Y199" s="52">
        <v>0</v>
      </c>
      <c r="Z199" s="14">
        <v>0</v>
      </c>
      <c r="AA199" s="54">
        <f t="shared" si="26"/>
        <v>500</v>
      </c>
      <c r="AB199" s="13">
        <f t="shared" si="27"/>
        <v>50</v>
      </c>
      <c r="AC199" s="58">
        <f t="shared" si="28"/>
        <v>1000</v>
      </c>
      <c r="AD199" s="13">
        <f t="shared" si="29"/>
        <v>100</v>
      </c>
      <c r="AE199" s="49">
        <v>0</v>
      </c>
      <c r="AF199" s="12">
        <v>0</v>
      </c>
      <c r="AG199" s="52">
        <v>0</v>
      </c>
      <c r="AH199" s="12">
        <v>0</v>
      </c>
      <c r="AI199" s="52">
        <v>0</v>
      </c>
      <c r="AJ199" s="14">
        <v>0</v>
      </c>
      <c r="AK199" s="54">
        <f t="shared" si="30"/>
        <v>0</v>
      </c>
      <c r="AL199" s="13">
        <f t="shared" si="31"/>
        <v>0</v>
      </c>
      <c r="AM199" s="49">
        <v>0</v>
      </c>
      <c r="AN199" s="12">
        <v>0</v>
      </c>
      <c r="AO199" s="52">
        <v>0</v>
      </c>
      <c r="AP199" s="12">
        <v>0</v>
      </c>
      <c r="AQ199" s="52">
        <v>0</v>
      </c>
      <c r="AR199" s="14">
        <v>0</v>
      </c>
      <c r="AS199" s="54">
        <f t="shared" si="32"/>
        <v>0</v>
      </c>
      <c r="AT199" s="13">
        <f t="shared" si="33"/>
        <v>0</v>
      </c>
      <c r="AU199" s="58">
        <f t="shared" si="34"/>
        <v>1000</v>
      </c>
      <c r="AV199" s="13">
        <f t="shared" si="35"/>
        <v>100</v>
      </c>
    </row>
    <row r="200" spans="1:48" ht="27" customHeight="1">
      <c r="A200" s="17" t="s">
        <v>0</v>
      </c>
      <c r="B200" s="18" t="s">
        <v>0</v>
      </c>
      <c r="C200" s="18" t="s">
        <v>0</v>
      </c>
      <c r="D200" s="25" t="s">
        <v>0</v>
      </c>
      <c r="E200" s="17" t="s">
        <v>0</v>
      </c>
      <c r="F200" s="18" t="s">
        <v>0</v>
      </c>
      <c r="G200" s="18" t="s">
        <v>0</v>
      </c>
      <c r="H200" s="25" t="s">
        <v>0</v>
      </c>
      <c r="I200" s="10" t="s">
        <v>0</v>
      </c>
      <c r="J200" s="17" t="s">
        <v>54</v>
      </c>
      <c r="K200" s="25" t="s">
        <v>56</v>
      </c>
      <c r="L200" s="45">
        <v>15000</v>
      </c>
      <c r="M200" s="49">
        <v>1250</v>
      </c>
      <c r="N200" s="12">
        <v>8.3333333333333339</v>
      </c>
      <c r="O200" s="52">
        <v>1250</v>
      </c>
      <c r="P200" s="12">
        <v>8.3333333333333339</v>
      </c>
      <c r="Q200" s="52">
        <v>1000</v>
      </c>
      <c r="R200" s="14">
        <v>6.666666666666667</v>
      </c>
      <c r="S200" s="54">
        <f t="shared" si="24"/>
        <v>3500</v>
      </c>
      <c r="T200" s="13">
        <f t="shared" si="25"/>
        <v>23.333333333333336</v>
      </c>
      <c r="U200" s="49">
        <v>1500</v>
      </c>
      <c r="V200" s="12">
        <v>10</v>
      </c>
      <c r="W200" s="52">
        <v>2000</v>
      </c>
      <c r="X200" s="12">
        <v>13.333333333333334</v>
      </c>
      <c r="Y200" s="52">
        <v>2000</v>
      </c>
      <c r="Z200" s="14">
        <v>13.333333333333334</v>
      </c>
      <c r="AA200" s="54">
        <f t="shared" si="26"/>
        <v>5500</v>
      </c>
      <c r="AB200" s="13">
        <f t="shared" si="27"/>
        <v>36.666666666666671</v>
      </c>
      <c r="AC200" s="58">
        <f t="shared" si="28"/>
        <v>9000</v>
      </c>
      <c r="AD200" s="13">
        <f t="shared" si="29"/>
        <v>60.000000000000007</v>
      </c>
      <c r="AE200" s="49">
        <v>2000</v>
      </c>
      <c r="AF200" s="12">
        <v>13.333333333333334</v>
      </c>
      <c r="AG200" s="52">
        <v>2000</v>
      </c>
      <c r="AH200" s="12">
        <v>13.333333333333334</v>
      </c>
      <c r="AI200" s="52">
        <v>2000</v>
      </c>
      <c r="AJ200" s="14">
        <v>13.333333333333334</v>
      </c>
      <c r="AK200" s="54">
        <f t="shared" si="30"/>
        <v>6000</v>
      </c>
      <c r="AL200" s="13">
        <f t="shared" si="31"/>
        <v>40</v>
      </c>
      <c r="AM200" s="49">
        <v>0</v>
      </c>
      <c r="AN200" s="12">
        <v>0</v>
      </c>
      <c r="AO200" s="52">
        <v>0</v>
      </c>
      <c r="AP200" s="12">
        <v>0</v>
      </c>
      <c r="AQ200" s="52">
        <v>0</v>
      </c>
      <c r="AR200" s="14">
        <v>0</v>
      </c>
      <c r="AS200" s="54">
        <f t="shared" si="32"/>
        <v>0</v>
      </c>
      <c r="AT200" s="13">
        <f t="shared" si="33"/>
        <v>0</v>
      </c>
      <c r="AU200" s="58">
        <f t="shared" si="34"/>
        <v>15000</v>
      </c>
      <c r="AV200" s="13">
        <f t="shared" si="35"/>
        <v>100</v>
      </c>
    </row>
    <row r="201" spans="1:48" ht="27" customHeight="1">
      <c r="A201" s="17" t="s">
        <v>0</v>
      </c>
      <c r="B201" s="18" t="s">
        <v>0</v>
      </c>
      <c r="C201" s="18" t="s">
        <v>0</v>
      </c>
      <c r="D201" s="25" t="s">
        <v>0</v>
      </c>
      <c r="E201" s="17" t="s">
        <v>0</v>
      </c>
      <c r="F201" s="18" t="s">
        <v>0</v>
      </c>
      <c r="G201" s="18" t="s">
        <v>0</v>
      </c>
      <c r="H201" s="25" t="s">
        <v>0</v>
      </c>
      <c r="I201" s="10" t="s">
        <v>0</v>
      </c>
      <c r="J201" s="17" t="s">
        <v>54</v>
      </c>
      <c r="K201" s="25" t="s">
        <v>57</v>
      </c>
      <c r="L201" s="45">
        <v>100000</v>
      </c>
      <c r="M201" s="49">
        <v>8000</v>
      </c>
      <c r="N201" s="12">
        <v>8</v>
      </c>
      <c r="O201" s="52">
        <v>8000</v>
      </c>
      <c r="P201" s="12">
        <v>8</v>
      </c>
      <c r="Q201" s="52">
        <v>8000</v>
      </c>
      <c r="R201" s="14">
        <v>8</v>
      </c>
      <c r="S201" s="54">
        <f t="shared" si="24"/>
        <v>24000</v>
      </c>
      <c r="T201" s="13">
        <f t="shared" si="25"/>
        <v>24</v>
      </c>
      <c r="U201" s="49">
        <v>10000</v>
      </c>
      <c r="V201" s="12">
        <v>10</v>
      </c>
      <c r="W201" s="52">
        <v>10000</v>
      </c>
      <c r="X201" s="12">
        <v>10</v>
      </c>
      <c r="Y201" s="52">
        <v>10000</v>
      </c>
      <c r="Z201" s="14">
        <v>10</v>
      </c>
      <c r="AA201" s="54">
        <f t="shared" si="26"/>
        <v>30000</v>
      </c>
      <c r="AB201" s="13">
        <f t="shared" si="27"/>
        <v>30</v>
      </c>
      <c r="AC201" s="58">
        <f t="shared" si="28"/>
        <v>54000</v>
      </c>
      <c r="AD201" s="13">
        <f t="shared" si="29"/>
        <v>54</v>
      </c>
      <c r="AE201" s="49">
        <v>8000</v>
      </c>
      <c r="AF201" s="12">
        <v>8</v>
      </c>
      <c r="AG201" s="52">
        <v>10000</v>
      </c>
      <c r="AH201" s="12">
        <v>10</v>
      </c>
      <c r="AI201" s="52">
        <v>10000</v>
      </c>
      <c r="AJ201" s="14">
        <v>10</v>
      </c>
      <c r="AK201" s="54">
        <f t="shared" si="30"/>
        <v>28000</v>
      </c>
      <c r="AL201" s="13">
        <f t="shared" si="31"/>
        <v>28</v>
      </c>
      <c r="AM201" s="49">
        <v>5000</v>
      </c>
      <c r="AN201" s="12">
        <v>5</v>
      </c>
      <c r="AO201" s="52">
        <v>5000</v>
      </c>
      <c r="AP201" s="12">
        <v>5</v>
      </c>
      <c r="AQ201" s="52">
        <v>8000</v>
      </c>
      <c r="AR201" s="14">
        <v>8</v>
      </c>
      <c r="AS201" s="54">
        <f t="shared" si="32"/>
        <v>18000</v>
      </c>
      <c r="AT201" s="13">
        <f t="shared" si="33"/>
        <v>18</v>
      </c>
      <c r="AU201" s="58">
        <f t="shared" si="34"/>
        <v>100000</v>
      </c>
      <c r="AV201" s="13">
        <f t="shared" si="35"/>
        <v>100</v>
      </c>
    </row>
    <row r="202" spans="1:48" ht="27" customHeight="1">
      <c r="A202" s="17" t="s">
        <v>0</v>
      </c>
      <c r="B202" s="18" t="s">
        <v>0</v>
      </c>
      <c r="C202" s="18" t="s">
        <v>0</v>
      </c>
      <c r="D202" s="25" t="s">
        <v>0</v>
      </c>
      <c r="E202" s="17" t="s">
        <v>0</v>
      </c>
      <c r="F202" s="18" t="s">
        <v>0</v>
      </c>
      <c r="G202" s="18" t="s">
        <v>0</v>
      </c>
      <c r="H202" s="25" t="s">
        <v>0</v>
      </c>
      <c r="I202" s="10" t="s">
        <v>0</v>
      </c>
      <c r="J202" s="17" t="s">
        <v>54</v>
      </c>
      <c r="K202" s="25" t="s">
        <v>68</v>
      </c>
      <c r="L202" s="45">
        <v>96000</v>
      </c>
      <c r="M202" s="49">
        <v>8000</v>
      </c>
      <c r="N202" s="12">
        <v>8.3333333333333339</v>
      </c>
      <c r="O202" s="52">
        <v>8000</v>
      </c>
      <c r="P202" s="12">
        <v>8.3333333333333339</v>
      </c>
      <c r="Q202" s="52">
        <v>7000</v>
      </c>
      <c r="R202" s="14">
        <v>7.291666666666667</v>
      </c>
      <c r="S202" s="54">
        <f t="shared" si="24"/>
        <v>23000</v>
      </c>
      <c r="T202" s="13">
        <f t="shared" si="25"/>
        <v>23.958333333333336</v>
      </c>
      <c r="U202" s="49">
        <v>10000</v>
      </c>
      <c r="V202" s="12">
        <v>10.416666666666666</v>
      </c>
      <c r="W202" s="52">
        <v>10000</v>
      </c>
      <c r="X202" s="12">
        <v>10.416666666666666</v>
      </c>
      <c r="Y202" s="52">
        <v>10000</v>
      </c>
      <c r="Z202" s="14">
        <v>10.416666666666666</v>
      </c>
      <c r="AA202" s="54">
        <f t="shared" si="26"/>
        <v>30000</v>
      </c>
      <c r="AB202" s="13">
        <f t="shared" si="27"/>
        <v>31.25</v>
      </c>
      <c r="AC202" s="58">
        <f t="shared" si="28"/>
        <v>53000</v>
      </c>
      <c r="AD202" s="13">
        <f t="shared" si="29"/>
        <v>55.208333333333336</v>
      </c>
      <c r="AE202" s="49">
        <v>10000</v>
      </c>
      <c r="AF202" s="12">
        <v>10.416666666666666</v>
      </c>
      <c r="AG202" s="52">
        <v>10000</v>
      </c>
      <c r="AH202" s="12">
        <v>10.416666666666666</v>
      </c>
      <c r="AI202" s="52">
        <v>10000</v>
      </c>
      <c r="AJ202" s="14">
        <v>10.416666666666666</v>
      </c>
      <c r="AK202" s="54">
        <f t="shared" si="30"/>
        <v>30000</v>
      </c>
      <c r="AL202" s="13">
        <f t="shared" si="31"/>
        <v>31.25</v>
      </c>
      <c r="AM202" s="49">
        <v>5000</v>
      </c>
      <c r="AN202" s="12">
        <v>5.208333333333333</v>
      </c>
      <c r="AO202" s="52">
        <v>5000</v>
      </c>
      <c r="AP202" s="12">
        <v>5.208333333333333</v>
      </c>
      <c r="AQ202" s="52">
        <v>3000</v>
      </c>
      <c r="AR202" s="14">
        <v>3.125</v>
      </c>
      <c r="AS202" s="54">
        <f t="shared" si="32"/>
        <v>13000</v>
      </c>
      <c r="AT202" s="13">
        <f t="shared" si="33"/>
        <v>13.541666666666666</v>
      </c>
      <c r="AU202" s="58">
        <f t="shared" si="34"/>
        <v>96000</v>
      </c>
      <c r="AV202" s="13">
        <f t="shared" si="35"/>
        <v>100</v>
      </c>
    </row>
    <row r="203" spans="1:48" ht="27" customHeight="1">
      <c r="A203" s="17" t="s">
        <v>0</v>
      </c>
      <c r="B203" s="18" t="s">
        <v>0</v>
      </c>
      <c r="C203" s="18" t="s">
        <v>0</v>
      </c>
      <c r="D203" s="25" t="s">
        <v>0</v>
      </c>
      <c r="E203" s="17" t="s">
        <v>48</v>
      </c>
      <c r="F203" s="18" t="s">
        <v>49</v>
      </c>
      <c r="G203" s="18" t="s">
        <v>50</v>
      </c>
      <c r="H203" s="25" t="s">
        <v>47</v>
      </c>
      <c r="I203" s="10" t="s">
        <v>51</v>
      </c>
      <c r="J203" s="17" t="s">
        <v>61</v>
      </c>
      <c r="K203" s="25" t="s">
        <v>56</v>
      </c>
      <c r="L203" s="45">
        <v>4450000</v>
      </c>
      <c r="M203" s="49">
        <v>0</v>
      </c>
      <c r="N203" s="12">
        <v>0</v>
      </c>
      <c r="O203" s="52">
        <v>267000</v>
      </c>
      <c r="P203" s="12">
        <v>6</v>
      </c>
      <c r="Q203" s="52">
        <v>267000</v>
      </c>
      <c r="R203" s="14">
        <v>6</v>
      </c>
      <c r="S203" s="54">
        <f t="shared" si="24"/>
        <v>534000</v>
      </c>
      <c r="T203" s="13">
        <f t="shared" si="25"/>
        <v>12</v>
      </c>
      <c r="U203" s="49">
        <v>386000</v>
      </c>
      <c r="V203" s="12">
        <v>8.6741573033707873</v>
      </c>
      <c r="W203" s="52">
        <v>386000</v>
      </c>
      <c r="X203" s="12">
        <v>8.6741573033707873</v>
      </c>
      <c r="Y203" s="52">
        <v>386000</v>
      </c>
      <c r="Z203" s="14">
        <v>8.6741573033707873</v>
      </c>
      <c r="AA203" s="54">
        <f t="shared" si="26"/>
        <v>1158000</v>
      </c>
      <c r="AB203" s="13">
        <f t="shared" si="27"/>
        <v>26.022471910112362</v>
      </c>
      <c r="AC203" s="58">
        <f t="shared" si="28"/>
        <v>1692000</v>
      </c>
      <c r="AD203" s="13">
        <f t="shared" si="29"/>
        <v>38.022471910112358</v>
      </c>
      <c r="AE203" s="49">
        <v>549000</v>
      </c>
      <c r="AF203" s="12">
        <v>12.337078651685394</v>
      </c>
      <c r="AG203" s="52">
        <v>549000</v>
      </c>
      <c r="AH203" s="12">
        <v>12.337078651685394</v>
      </c>
      <c r="AI203" s="52">
        <v>549000</v>
      </c>
      <c r="AJ203" s="14">
        <v>12.337078651685394</v>
      </c>
      <c r="AK203" s="54">
        <f t="shared" si="30"/>
        <v>1647000</v>
      </c>
      <c r="AL203" s="13">
        <f t="shared" si="31"/>
        <v>37.011235955056179</v>
      </c>
      <c r="AM203" s="49">
        <v>371000</v>
      </c>
      <c r="AN203" s="12">
        <v>8.3370786516853936</v>
      </c>
      <c r="AO203" s="52">
        <v>371000</v>
      </c>
      <c r="AP203" s="12">
        <v>8.3370786516853936</v>
      </c>
      <c r="AQ203" s="52">
        <v>369000</v>
      </c>
      <c r="AR203" s="14">
        <v>8.2921348314606735</v>
      </c>
      <c r="AS203" s="54">
        <f t="shared" si="32"/>
        <v>1111000</v>
      </c>
      <c r="AT203" s="13">
        <f t="shared" si="33"/>
        <v>24.966292134831463</v>
      </c>
      <c r="AU203" s="58">
        <f t="shared" si="34"/>
        <v>4450000</v>
      </c>
      <c r="AV203" s="13">
        <f t="shared" si="35"/>
        <v>100</v>
      </c>
    </row>
    <row r="204" spans="1:48" ht="27" customHeight="1">
      <c r="A204" s="17" t="s">
        <v>0</v>
      </c>
      <c r="B204" s="18" t="s">
        <v>0</v>
      </c>
      <c r="C204" s="18" t="s">
        <v>0</v>
      </c>
      <c r="D204" s="25" t="s">
        <v>0</v>
      </c>
      <c r="E204" s="17" t="s">
        <v>0</v>
      </c>
      <c r="F204" s="18" t="s">
        <v>0</v>
      </c>
      <c r="G204" s="18" t="s">
        <v>0</v>
      </c>
      <c r="H204" s="25" t="s">
        <v>0</v>
      </c>
      <c r="I204" s="10" t="s">
        <v>0</v>
      </c>
      <c r="J204" s="17" t="s">
        <v>61</v>
      </c>
      <c r="K204" s="25" t="s">
        <v>57</v>
      </c>
      <c r="L204" s="45">
        <v>8000000</v>
      </c>
      <c r="M204" s="49">
        <v>0</v>
      </c>
      <c r="N204" s="12">
        <v>0</v>
      </c>
      <c r="O204" s="52">
        <v>480000</v>
      </c>
      <c r="P204" s="12">
        <v>6</v>
      </c>
      <c r="Q204" s="52">
        <v>480000</v>
      </c>
      <c r="R204" s="14">
        <v>6</v>
      </c>
      <c r="S204" s="54">
        <f t="shared" si="24"/>
        <v>960000</v>
      </c>
      <c r="T204" s="13">
        <f t="shared" si="25"/>
        <v>12</v>
      </c>
      <c r="U204" s="49">
        <v>694000</v>
      </c>
      <c r="V204" s="12">
        <v>8.6750000000000007</v>
      </c>
      <c r="W204" s="52">
        <v>694000</v>
      </c>
      <c r="X204" s="12">
        <v>8.6750000000000007</v>
      </c>
      <c r="Y204" s="52">
        <v>682000</v>
      </c>
      <c r="Z204" s="14">
        <v>8.5250000000000004</v>
      </c>
      <c r="AA204" s="54">
        <f t="shared" si="26"/>
        <v>2070000</v>
      </c>
      <c r="AB204" s="13">
        <f t="shared" si="27"/>
        <v>25.875</v>
      </c>
      <c r="AC204" s="58">
        <f t="shared" si="28"/>
        <v>3030000</v>
      </c>
      <c r="AD204" s="13">
        <f t="shared" si="29"/>
        <v>37.875</v>
      </c>
      <c r="AE204" s="49">
        <v>987000</v>
      </c>
      <c r="AF204" s="12">
        <v>12.3375</v>
      </c>
      <c r="AG204" s="52">
        <v>987000</v>
      </c>
      <c r="AH204" s="12">
        <v>12.3375</v>
      </c>
      <c r="AI204" s="52">
        <v>975000</v>
      </c>
      <c r="AJ204" s="14">
        <v>12.1875</v>
      </c>
      <c r="AK204" s="54">
        <f t="shared" si="30"/>
        <v>2949000</v>
      </c>
      <c r="AL204" s="13">
        <f t="shared" si="31"/>
        <v>36.862499999999997</v>
      </c>
      <c r="AM204" s="49">
        <v>667000</v>
      </c>
      <c r="AN204" s="12">
        <v>8.3375000000000004</v>
      </c>
      <c r="AO204" s="52">
        <v>667000</v>
      </c>
      <c r="AP204" s="12">
        <v>8.3375000000000004</v>
      </c>
      <c r="AQ204" s="52">
        <v>687000</v>
      </c>
      <c r="AR204" s="14">
        <v>8.5875000000000004</v>
      </c>
      <c r="AS204" s="54">
        <f t="shared" si="32"/>
        <v>2021000</v>
      </c>
      <c r="AT204" s="13">
        <f t="shared" si="33"/>
        <v>25.262500000000003</v>
      </c>
      <c r="AU204" s="58">
        <f t="shared" si="34"/>
        <v>8000000</v>
      </c>
      <c r="AV204" s="13">
        <f t="shared" si="35"/>
        <v>100</v>
      </c>
    </row>
    <row r="205" spans="1:48" ht="27" customHeight="1">
      <c r="A205" s="17" t="s">
        <v>0</v>
      </c>
      <c r="B205" s="18" t="s">
        <v>0</v>
      </c>
      <c r="C205" s="18" t="s">
        <v>0</v>
      </c>
      <c r="D205" s="25" t="s">
        <v>0</v>
      </c>
      <c r="E205" s="17" t="s">
        <v>74</v>
      </c>
      <c r="F205" s="18" t="s">
        <v>50</v>
      </c>
      <c r="G205" s="18" t="s">
        <v>51</v>
      </c>
      <c r="H205" s="25" t="s">
        <v>73</v>
      </c>
      <c r="I205" s="10" t="s">
        <v>51</v>
      </c>
      <c r="J205" s="17" t="s">
        <v>61</v>
      </c>
      <c r="K205" s="25" t="s">
        <v>57</v>
      </c>
      <c r="L205" s="45">
        <v>50000</v>
      </c>
      <c r="M205" s="49">
        <v>0</v>
      </c>
      <c r="N205" s="12">
        <v>0</v>
      </c>
      <c r="O205" s="52">
        <v>3000</v>
      </c>
      <c r="P205" s="12">
        <v>6</v>
      </c>
      <c r="Q205" s="52">
        <v>3000</v>
      </c>
      <c r="R205" s="14">
        <v>6</v>
      </c>
      <c r="S205" s="54">
        <f t="shared" si="24"/>
        <v>6000</v>
      </c>
      <c r="T205" s="13">
        <f t="shared" si="25"/>
        <v>12</v>
      </c>
      <c r="U205" s="49">
        <v>5000</v>
      </c>
      <c r="V205" s="12">
        <v>10</v>
      </c>
      <c r="W205" s="52">
        <v>5000</v>
      </c>
      <c r="X205" s="12">
        <v>10</v>
      </c>
      <c r="Y205" s="52">
        <v>5000</v>
      </c>
      <c r="Z205" s="14">
        <v>10</v>
      </c>
      <c r="AA205" s="54">
        <f t="shared" si="26"/>
        <v>15000</v>
      </c>
      <c r="AB205" s="13">
        <f t="shared" si="27"/>
        <v>30</v>
      </c>
      <c r="AC205" s="58">
        <f t="shared" si="28"/>
        <v>21000</v>
      </c>
      <c r="AD205" s="13">
        <f t="shared" si="29"/>
        <v>42</v>
      </c>
      <c r="AE205" s="49">
        <v>7000</v>
      </c>
      <c r="AF205" s="12">
        <v>14</v>
      </c>
      <c r="AG205" s="52">
        <v>7000</v>
      </c>
      <c r="AH205" s="12">
        <v>14</v>
      </c>
      <c r="AI205" s="52">
        <v>7000</v>
      </c>
      <c r="AJ205" s="14">
        <v>14</v>
      </c>
      <c r="AK205" s="54">
        <f t="shared" si="30"/>
        <v>21000</v>
      </c>
      <c r="AL205" s="13">
        <f t="shared" si="31"/>
        <v>42</v>
      </c>
      <c r="AM205" s="49">
        <v>5000</v>
      </c>
      <c r="AN205" s="12">
        <v>10</v>
      </c>
      <c r="AO205" s="52">
        <v>3000</v>
      </c>
      <c r="AP205" s="12">
        <v>6</v>
      </c>
      <c r="AQ205" s="52">
        <v>0</v>
      </c>
      <c r="AR205" s="14">
        <v>0</v>
      </c>
      <c r="AS205" s="54">
        <f t="shared" si="32"/>
        <v>8000</v>
      </c>
      <c r="AT205" s="13">
        <f t="shared" si="33"/>
        <v>16</v>
      </c>
      <c r="AU205" s="58">
        <f t="shared" si="34"/>
        <v>50000</v>
      </c>
      <c r="AV205" s="13">
        <f t="shared" si="35"/>
        <v>100</v>
      </c>
    </row>
    <row r="206" spans="1:48" ht="27" customHeight="1">
      <c r="A206" s="17" t="s">
        <v>44</v>
      </c>
      <c r="B206" s="18" t="s">
        <v>45</v>
      </c>
      <c r="C206" s="18" t="s">
        <v>48</v>
      </c>
      <c r="D206" s="25" t="s">
        <v>74</v>
      </c>
      <c r="E206" s="17" t="s">
        <v>48</v>
      </c>
      <c r="F206" s="18" t="s">
        <v>72</v>
      </c>
      <c r="G206" s="18" t="s">
        <v>76</v>
      </c>
      <c r="H206" s="25" t="s">
        <v>47</v>
      </c>
      <c r="I206" s="10" t="s">
        <v>51</v>
      </c>
      <c r="J206" s="17" t="s">
        <v>52</v>
      </c>
      <c r="K206" s="25" t="s">
        <v>50</v>
      </c>
      <c r="L206" s="45">
        <v>605000</v>
      </c>
      <c r="M206" s="49">
        <v>92000</v>
      </c>
      <c r="N206" s="12">
        <v>15.206611570247935</v>
      </c>
      <c r="O206" s="52">
        <v>25000</v>
      </c>
      <c r="P206" s="12">
        <v>4.1322314049586772</v>
      </c>
      <c r="Q206" s="52">
        <v>25000</v>
      </c>
      <c r="R206" s="14">
        <v>4.1322314049586772</v>
      </c>
      <c r="S206" s="54">
        <f t="shared" si="24"/>
        <v>142000</v>
      </c>
      <c r="T206" s="13">
        <f t="shared" si="25"/>
        <v>23.471074380165287</v>
      </c>
      <c r="U206" s="49">
        <v>46000</v>
      </c>
      <c r="V206" s="12">
        <v>7.6033057851239674</v>
      </c>
      <c r="W206" s="52">
        <v>46000</v>
      </c>
      <c r="X206" s="12">
        <v>7.6033057851239674</v>
      </c>
      <c r="Y206" s="52">
        <v>46000</v>
      </c>
      <c r="Z206" s="14">
        <v>7.6033057851239674</v>
      </c>
      <c r="AA206" s="54">
        <f t="shared" si="26"/>
        <v>138000</v>
      </c>
      <c r="AB206" s="13">
        <f t="shared" si="27"/>
        <v>22.809917355371901</v>
      </c>
      <c r="AC206" s="58">
        <f t="shared" si="28"/>
        <v>280000</v>
      </c>
      <c r="AD206" s="13">
        <f t="shared" si="29"/>
        <v>46.280991735537185</v>
      </c>
      <c r="AE206" s="49">
        <v>57000</v>
      </c>
      <c r="AF206" s="12">
        <v>9.4214876033057848</v>
      </c>
      <c r="AG206" s="52">
        <v>57000</v>
      </c>
      <c r="AH206" s="12">
        <v>9.4214876033057848</v>
      </c>
      <c r="AI206" s="52">
        <v>57000</v>
      </c>
      <c r="AJ206" s="14">
        <v>9.4214876033057848</v>
      </c>
      <c r="AK206" s="54">
        <f t="shared" si="30"/>
        <v>171000</v>
      </c>
      <c r="AL206" s="13">
        <f t="shared" si="31"/>
        <v>28.264462809917354</v>
      </c>
      <c r="AM206" s="49">
        <v>67000</v>
      </c>
      <c r="AN206" s="12">
        <v>11.074380165289256</v>
      </c>
      <c r="AO206" s="52">
        <v>67000</v>
      </c>
      <c r="AP206" s="12">
        <v>11.074380165289256</v>
      </c>
      <c r="AQ206" s="52">
        <v>20000</v>
      </c>
      <c r="AR206" s="14">
        <v>3.3057851239669422</v>
      </c>
      <c r="AS206" s="54">
        <f t="shared" si="32"/>
        <v>154000</v>
      </c>
      <c r="AT206" s="13">
        <f t="shared" si="33"/>
        <v>25.454545454545453</v>
      </c>
      <c r="AU206" s="58">
        <f t="shared" si="34"/>
        <v>605000</v>
      </c>
      <c r="AV206" s="13">
        <f t="shared" si="35"/>
        <v>100</v>
      </c>
    </row>
    <row r="207" spans="1:48" ht="27" customHeight="1">
      <c r="A207" s="17" t="s">
        <v>0</v>
      </c>
      <c r="B207" s="18" t="s">
        <v>0</v>
      </c>
      <c r="C207" s="18" t="s">
        <v>0</v>
      </c>
      <c r="D207" s="25" t="s">
        <v>0</v>
      </c>
      <c r="E207" s="17" t="s">
        <v>0</v>
      </c>
      <c r="F207" s="18" t="s">
        <v>0</v>
      </c>
      <c r="G207" s="18" t="s">
        <v>0</v>
      </c>
      <c r="H207" s="25" t="s">
        <v>0</v>
      </c>
      <c r="I207" s="10" t="s">
        <v>0</v>
      </c>
      <c r="J207" s="17" t="s">
        <v>53</v>
      </c>
      <c r="K207" s="25" t="s">
        <v>50</v>
      </c>
      <c r="L207" s="45">
        <v>117000</v>
      </c>
      <c r="M207" s="49">
        <v>18000</v>
      </c>
      <c r="N207" s="12">
        <v>15.384615384615385</v>
      </c>
      <c r="O207" s="52">
        <v>10000</v>
      </c>
      <c r="P207" s="12">
        <v>8.5470085470085468</v>
      </c>
      <c r="Q207" s="52">
        <v>10000</v>
      </c>
      <c r="R207" s="14">
        <v>8.5470085470085468</v>
      </c>
      <c r="S207" s="54">
        <f t="shared" si="24"/>
        <v>38000</v>
      </c>
      <c r="T207" s="13">
        <f t="shared" si="25"/>
        <v>32.478632478632477</v>
      </c>
      <c r="U207" s="49">
        <v>10000</v>
      </c>
      <c r="V207" s="12">
        <v>8.5470085470085468</v>
      </c>
      <c r="W207" s="52">
        <v>10000</v>
      </c>
      <c r="X207" s="12">
        <v>8.5470085470085468</v>
      </c>
      <c r="Y207" s="52">
        <v>10000</v>
      </c>
      <c r="Z207" s="14">
        <v>8.5470085470085468</v>
      </c>
      <c r="AA207" s="54">
        <f t="shared" si="26"/>
        <v>30000</v>
      </c>
      <c r="AB207" s="13">
        <f t="shared" si="27"/>
        <v>25.641025641025642</v>
      </c>
      <c r="AC207" s="58">
        <f t="shared" si="28"/>
        <v>68000</v>
      </c>
      <c r="AD207" s="13">
        <f t="shared" si="29"/>
        <v>58.119658119658119</v>
      </c>
      <c r="AE207" s="49">
        <v>10000</v>
      </c>
      <c r="AF207" s="12">
        <v>8.5470085470085468</v>
      </c>
      <c r="AG207" s="52">
        <v>10000</v>
      </c>
      <c r="AH207" s="12">
        <v>8.5470085470085468</v>
      </c>
      <c r="AI207" s="52">
        <v>10000</v>
      </c>
      <c r="AJ207" s="14">
        <v>8.5470085470085468</v>
      </c>
      <c r="AK207" s="54">
        <f t="shared" si="30"/>
        <v>30000</v>
      </c>
      <c r="AL207" s="13">
        <f t="shared" si="31"/>
        <v>25.641025641025642</v>
      </c>
      <c r="AM207" s="49">
        <v>10000</v>
      </c>
      <c r="AN207" s="12">
        <v>8.5470085470085468</v>
      </c>
      <c r="AO207" s="52">
        <v>9000</v>
      </c>
      <c r="AP207" s="12">
        <v>7.6923076923076925</v>
      </c>
      <c r="AQ207" s="52">
        <v>0</v>
      </c>
      <c r="AR207" s="14">
        <v>0</v>
      </c>
      <c r="AS207" s="54">
        <f t="shared" si="32"/>
        <v>19000</v>
      </c>
      <c r="AT207" s="13">
        <f t="shared" si="33"/>
        <v>16.239316239316238</v>
      </c>
      <c r="AU207" s="58">
        <f t="shared" si="34"/>
        <v>117000</v>
      </c>
      <c r="AV207" s="13">
        <f t="shared" si="35"/>
        <v>100</v>
      </c>
    </row>
    <row r="208" spans="1:48" ht="27" customHeight="1">
      <c r="A208" s="17" t="s">
        <v>0</v>
      </c>
      <c r="B208" s="18" t="s">
        <v>0</v>
      </c>
      <c r="C208" s="18" t="s">
        <v>0</v>
      </c>
      <c r="D208" s="25" t="s">
        <v>0</v>
      </c>
      <c r="E208" s="17" t="s">
        <v>0</v>
      </c>
      <c r="F208" s="18" t="s">
        <v>0</v>
      </c>
      <c r="G208" s="18" t="s">
        <v>0</v>
      </c>
      <c r="H208" s="25" t="s">
        <v>0</v>
      </c>
      <c r="I208" s="10" t="s">
        <v>0</v>
      </c>
      <c r="J208" s="17" t="s">
        <v>54</v>
      </c>
      <c r="K208" s="25" t="s">
        <v>55</v>
      </c>
      <c r="L208" s="45">
        <v>1000</v>
      </c>
      <c r="M208" s="49">
        <v>1000</v>
      </c>
      <c r="N208" s="12">
        <v>100</v>
      </c>
      <c r="O208" s="52">
        <v>0</v>
      </c>
      <c r="P208" s="12">
        <v>0</v>
      </c>
      <c r="Q208" s="52">
        <v>0</v>
      </c>
      <c r="R208" s="14">
        <v>0</v>
      </c>
      <c r="S208" s="54">
        <f t="shared" si="24"/>
        <v>1000</v>
      </c>
      <c r="T208" s="13">
        <f t="shared" si="25"/>
        <v>100</v>
      </c>
      <c r="U208" s="49">
        <v>0</v>
      </c>
      <c r="V208" s="12">
        <v>0</v>
      </c>
      <c r="W208" s="52">
        <v>0</v>
      </c>
      <c r="X208" s="12">
        <v>0</v>
      </c>
      <c r="Y208" s="52">
        <v>0</v>
      </c>
      <c r="Z208" s="14">
        <v>0</v>
      </c>
      <c r="AA208" s="54">
        <f t="shared" si="26"/>
        <v>0</v>
      </c>
      <c r="AB208" s="13">
        <f t="shared" si="27"/>
        <v>0</v>
      </c>
      <c r="AC208" s="58">
        <f t="shared" si="28"/>
        <v>1000</v>
      </c>
      <c r="AD208" s="13">
        <f t="shared" si="29"/>
        <v>100</v>
      </c>
      <c r="AE208" s="49">
        <v>0</v>
      </c>
      <c r="AF208" s="12">
        <v>0</v>
      </c>
      <c r="AG208" s="52">
        <v>0</v>
      </c>
      <c r="AH208" s="12">
        <v>0</v>
      </c>
      <c r="AI208" s="52">
        <v>0</v>
      </c>
      <c r="AJ208" s="14">
        <v>0</v>
      </c>
      <c r="AK208" s="54">
        <f t="shared" si="30"/>
        <v>0</v>
      </c>
      <c r="AL208" s="13">
        <f t="shared" si="31"/>
        <v>0</v>
      </c>
      <c r="AM208" s="49">
        <v>0</v>
      </c>
      <c r="AN208" s="12">
        <v>0</v>
      </c>
      <c r="AO208" s="52">
        <v>0</v>
      </c>
      <c r="AP208" s="12">
        <v>0</v>
      </c>
      <c r="AQ208" s="52">
        <v>0</v>
      </c>
      <c r="AR208" s="14">
        <v>0</v>
      </c>
      <c r="AS208" s="54">
        <f t="shared" si="32"/>
        <v>0</v>
      </c>
      <c r="AT208" s="13">
        <f t="shared" si="33"/>
        <v>0</v>
      </c>
      <c r="AU208" s="58">
        <f t="shared" si="34"/>
        <v>1000</v>
      </c>
      <c r="AV208" s="13">
        <f t="shared" si="35"/>
        <v>100</v>
      </c>
    </row>
    <row r="209" spans="1:48" ht="27" customHeight="1">
      <c r="A209" s="17" t="s">
        <v>0</v>
      </c>
      <c r="B209" s="18" t="s">
        <v>0</v>
      </c>
      <c r="C209" s="18" t="s">
        <v>0</v>
      </c>
      <c r="D209" s="25" t="s">
        <v>0</v>
      </c>
      <c r="E209" s="17" t="s">
        <v>0</v>
      </c>
      <c r="F209" s="18" t="s">
        <v>0</v>
      </c>
      <c r="G209" s="18" t="s">
        <v>0</v>
      </c>
      <c r="H209" s="25" t="s">
        <v>0</v>
      </c>
      <c r="I209" s="10" t="s">
        <v>0</v>
      </c>
      <c r="J209" s="17" t="s">
        <v>54</v>
      </c>
      <c r="K209" s="25" t="s">
        <v>57</v>
      </c>
      <c r="L209" s="45">
        <v>1000</v>
      </c>
      <c r="M209" s="49">
        <v>1000</v>
      </c>
      <c r="N209" s="12">
        <v>100</v>
      </c>
      <c r="O209" s="52">
        <v>0</v>
      </c>
      <c r="P209" s="12">
        <v>0</v>
      </c>
      <c r="Q209" s="52">
        <v>0</v>
      </c>
      <c r="R209" s="14">
        <v>0</v>
      </c>
      <c r="S209" s="54">
        <f t="shared" si="24"/>
        <v>1000</v>
      </c>
      <c r="T209" s="13">
        <f t="shared" si="25"/>
        <v>100</v>
      </c>
      <c r="U209" s="49">
        <v>0</v>
      </c>
      <c r="V209" s="12">
        <v>0</v>
      </c>
      <c r="W209" s="52">
        <v>0</v>
      </c>
      <c r="X209" s="12">
        <v>0</v>
      </c>
      <c r="Y209" s="52">
        <v>0</v>
      </c>
      <c r="Z209" s="14">
        <v>0</v>
      </c>
      <c r="AA209" s="54">
        <f t="shared" si="26"/>
        <v>0</v>
      </c>
      <c r="AB209" s="13">
        <f t="shared" si="27"/>
        <v>0</v>
      </c>
      <c r="AC209" s="58">
        <f t="shared" si="28"/>
        <v>1000</v>
      </c>
      <c r="AD209" s="13">
        <f t="shared" si="29"/>
        <v>100</v>
      </c>
      <c r="AE209" s="49">
        <v>0</v>
      </c>
      <c r="AF209" s="12">
        <v>0</v>
      </c>
      <c r="AG209" s="52">
        <v>0</v>
      </c>
      <c r="AH209" s="12">
        <v>0</v>
      </c>
      <c r="AI209" s="52">
        <v>0</v>
      </c>
      <c r="AJ209" s="14">
        <v>0</v>
      </c>
      <c r="AK209" s="54">
        <f t="shared" si="30"/>
        <v>0</v>
      </c>
      <c r="AL209" s="13">
        <f t="shared" si="31"/>
        <v>0</v>
      </c>
      <c r="AM209" s="49">
        <v>0</v>
      </c>
      <c r="AN209" s="12">
        <v>0</v>
      </c>
      <c r="AO209" s="52">
        <v>0</v>
      </c>
      <c r="AP209" s="12">
        <v>0</v>
      </c>
      <c r="AQ209" s="52">
        <v>0</v>
      </c>
      <c r="AR209" s="14">
        <v>0</v>
      </c>
      <c r="AS209" s="54">
        <f t="shared" si="32"/>
        <v>0</v>
      </c>
      <c r="AT209" s="13">
        <f t="shared" si="33"/>
        <v>0</v>
      </c>
      <c r="AU209" s="58">
        <f t="shared" si="34"/>
        <v>1000</v>
      </c>
      <c r="AV209" s="13">
        <f t="shared" si="35"/>
        <v>100</v>
      </c>
    </row>
    <row r="210" spans="1:48" ht="27" customHeight="1">
      <c r="A210" s="17" t="s">
        <v>44</v>
      </c>
      <c r="B210" s="18" t="s">
        <v>45</v>
      </c>
      <c r="C210" s="18" t="s">
        <v>48</v>
      </c>
      <c r="D210" s="25" t="s">
        <v>77</v>
      </c>
      <c r="E210" s="17" t="s">
        <v>52</v>
      </c>
      <c r="F210" s="18" t="s">
        <v>55</v>
      </c>
      <c r="G210" s="18" t="s">
        <v>51</v>
      </c>
      <c r="H210" s="25" t="s">
        <v>47</v>
      </c>
      <c r="I210" s="10" t="s">
        <v>51</v>
      </c>
      <c r="J210" s="17" t="s">
        <v>52</v>
      </c>
      <c r="K210" s="25" t="s">
        <v>50</v>
      </c>
      <c r="L210" s="45">
        <v>686000</v>
      </c>
      <c r="M210" s="49">
        <v>103000</v>
      </c>
      <c r="N210" s="12">
        <v>15.014577259475219</v>
      </c>
      <c r="O210" s="52">
        <v>42000</v>
      </c>
      <c r="P210" s="12">
        <v>6.1224489795918364</v>
      </c>
      <c r="Q210" s="52">
        <v>42000</v>
      </c>
      <c r="R210" s="14">
        <v>6.1224489795918364</v>
      </c>
      <c r="S210" s="54">
        <f t="shared" ref="S210:S230" si="36">M210+O210+Q210</f>
        <v>187000</v>
      </c>
      <c r="T210" s="13">
        <f t="shared" ref="T210:T230" si="37">N210+P210+R210</f>
        <v>27.259475218658892</v>
      </c>
      <c r="U210" s="49">
        <v>60000</v>
      </c>
      <c r="V210" s="12">
        <v>8.7463556851311957</v>
      </c>
      <c r="W210" s="52">
        <v>60000</v>
      </c>
      <c r="X210" s="12">
        <v>8.7463556851311957</v>
      </c>
      <c r="Y210" s="52">
        <v>60000</v>
      </c>
      <c r="Z210" s="14">
        <v>8.7463556851311957</v>
      </c>
      <c r="AA210" s="54">
        <f t="shared" ref="AA210:AA230" si="38">U210+W210+Y210</f>
        <v>180000</v>
      </c>
      <c r="AB210" s="13">
        <f t="shared" ref="AB210:AB230" si="39">V210+X210+Z210</f>
        <v>26.239067055393587</v>
      </c>
      <c r="AC210" s="58">
        <f t="shared" ref="AC210:AC230" si="40">S210+AA210</f>
        <v>367000</v>
      </c>
      <c r="AD210" s="13">
        <f t="shared" ref="AD210:AD230" si="41">T210+AB210</f>
        <v>53.498542274052483</v>
      </c>
      <c r="AE210" s="49">
        <v>62000</v>
      </c>
      <c r="AF210" s="12">
        <v>9.037900874635568</v>
      </c>
      <c r="AG210" s="52">
        <v>62000</v>
      </c>
      <c r="AH210" s="12">
        <v>9.037900874635568</v>
      </c>
      <c r="AI210" s="52">
        <v>62000</v>
      </c>
      <c r="AJ210" s="14">
        <v>9.037900874635568</v>
      </c>
      <c r="AK210" s="54">
        <f t="shared" ref="AK210:AK230" si="42">AE210+AG210+AI210</f>
        <v>186000</v>
      </c>
      <c r="AL210" s="13">
        <f t="shared" ref="AL210:AL230" si="43">AF210+AH210+AJ210</f>
        <v>27.113702623906704</v>
      </c>
      <c r="AM210" s="49">
        <v>46000</v>
      </c>
      <c r="AN210" s="12">
        <v>6.7055393586005829</v>
      </c>
      <c r="AO210" s="52">
        <v>46000</v>
      </c>
      <c r="AP210" s="12">
        <v>6.7055393586005829</v>
      </c>
      <c r="AQ210" s="52">
        <v>41000</v>
      </c>
      <c r="AR210" s="14">
        <v>5.9766763848396502</v>
      </c>
      <c r="AS210" s="54">
        <f t="shared" ref="AS210:AS230" si="44">AM210+AO210+AQ210</f>
        <v>133000</v>
      </c>
      <c r="AT210" s="13">
        <f t="shared" ref="AT210:AT230" si="45">AN210+AP210+AR210</f>
        <v>19.387755102040817</v>
      </c>
      <c r="AU210" s="58">
        <f t="shared" ref="AU210:AU230" si="46">AS210+AK210+AA210+S210</f>
        <v>686000</v>
      </c>
      <c r="AV210" s="13">
        <f t="shared" ref="AV210:AV230" si="47">AT210+AL210+AB210+T210</f>
        <v>100</v>
      </c>
    </row>
    <row r="211" spans="1:48" ht="27" customHeight="1">
      <c r="A211" s="17" t="s">
        <v>0</v>
      </c>
      <c r="B211" s="18" t="s">
        <v>0</v>
      </c>
      <c r="C211" s="18" t="s">
        <v>0</v>
      </c>
      <c r="D211" s="25" t="s">
        <v>0</v>
      </c>
      <c r="E211" s="17" t="s">
        <v>0</v>
      </c>
      <c r="F211" s="18" t="s">
        <v>0</v>
      </c>
      <c r="G211" s="18" t="s">
        <v>0</v>
      </c>
      <c r="H211" s="25" t="s">
        <v>0</v>
      </c>
      <c r="I211" s="10" t="s">
        <v>0</v>
      </c>
      <c r="J211" s="17" t="s">
        <v>53</v>
      </c>
      <c r="K211" s="25" t="s">
        <v>50</v>
      </c>
      <c r="L211" s="45">
        <v>124000</v>
      </c>
      <c r="M211" s="49">
        <v>19000</v>
      </c>
      <c r="N211" s="12">
        <v>15.32258064516129</v>
      </c>
      <c r="O211" s="52">
        <v>8000</v>
      </c>
      <c r="P211" s="12">
        <v>6.4516129032258061</v>
      </c>
      <c r="Q211" s="52">
        <v>8000</v>
      </c>
      <c r="R211" s="14">
        <v>6.4516129032258061</v>
      </c>
      <c r="S211" s="54">
        <f t="shared" si="36"/>
        <v>35000</v>
      </c>
      <c r="T211" s="13">
        <f t="shared" si="37"/>
        <v>28.225806451612904</v>
      </c>
      <c r="U211" s="49">
        <v>11000</v>
      </c>
      <c r="V211" s="12">
        <v>8.870967741935484</v>
      </c>
      <c r="W211" s="52">
        <v>11000</v>
      </c>
      <c r="X211" s="12">
        <v>8.870967741935484</v>
      </c>
      <c r="Y211" s="52">
        <v>11000</v>
      </c>
      <c r="Z211" s="14">
        <v>8.870967741935484</v>
      </c>
      <c r="AA211" s="54">
        <f t="shared" si="38"/>
        <v>33000</v>
      </c>
      <c r="AB211" s="13">
        <f t="shared" si="39"/>
        <v>26.612903225806452</v>
      </c>
      <c r="AC211" s="58">
        <f t="shared" si="40"/>
        <v>68000</v>
      </c>
      <c r="AD211" s="13">
        <f t="shared" si="41"/>
        <v>54.838709677419359</v>
      </c>
      <c r="AE211" s="49">
        <v>12000</v>
      </c>
      <c r="AF211" s="12">
        <v>9.67741935483871</v>
      </c>
      <c r="AG211" s="52">
        <v>12000</v>
      </c>
      <c r="AH211" s="12">
        <v>9.67741935483871</v>
      </c>
      <c r="AI211" s="52">
        <v>12000</v>
      </c>
      <c r="AJ211" s="14">
        <v>9.67741935483871</v>
      </c>
      <c r="AK211" s="54">
        <f t="shared" si="42"/>
        <v>36000</v>
      </c>
      <c r="AL211" s="13">
        <f t="shared" si="43"/>
        <v>29.032258064516128</v>
      </c>
      <c r="AM211" s="49">
        <v>9000</v>
      </c>
      <c r="AN211" s="12">
        <v>7.258064516129032</v>
      </c>
      <c r="AO211" s="52">
        <v>9000</v>
      </c>
      <c r="AP211" s="12">
        <v>7.258064516129032</v>
      </c>
      <c r="AQ211" s="52">
        <v>2000</v>
      </c>
      <c r="AR211" s="14">
        <v>1.6129032258064515</v>
      </c>
      <c r="AS211" s="54">
        <f t="shared" si="44"/>
        <v>20000</v>
      </c>
      <c r="AT211" s="13">
        <f t="shared" si="45"/>
        <v>16.129032258064516</v>
      </c>
      <c r="AU211" s="58">
        <f t="shared" si="46"/>
        <v>124000</v>
      </c>
      <c r="AV211" s="13">
        <f t="shared" si="47"/>
        <v>100</v>
      </c>
    </row>
    <row r="212" spans="1:48" ht="27" customHeight="1">
      <c r="A212" s="17" t="s">
        <v>0</v>
      </c>
      <c r="B212" s="18" t="s">
        <v>0</v>
      </c>
      <c r="C212" s="18" t="s">
        <v>0</v>
      </c>
      <c r="D212" s="25" t="s">
        <v>0</v>
      </c>
      <c r="E212" s="17" t="s">
        <v>0</v>
      </c>
      <c r="F212" s="18" t="s">
        <v>0</v>
      </c>
      <c r="G212" s="18" t="s">
        <v>0</v>
      </c>
      <c r="H212" s="25" t="s">
        <v>0</v>
      </c>
      <c r="I212" s="10" t="s">
        <v>0</v>
      </c>
      <c r="J212" s="17" t="s">
        <v>54</v>
      </c>
      <c r="K212" s="25" t="s">
        <v>51</v>
      </c>
      <c r="L212" s="45">
        <v>5000</v>
      </c>
      <c r="M212" s="49">
        <v>1000</v>
      </c>
      <c r="N212" s="12">
        <v>20</v>
      </c>
      <c r="O212" s="52">
        <v>1000</v>
      </c>
      <c r="P212" s="12">
        <v>20</v>
      </c>
      <c r="Q212" s="52">
        <v>1000</v>
      </c>
      <c r="R212" s="14">
        <v>20</v>
      </c>
      <c r="S212" s="54">
        <f t="shared" si="36"/>
        <v>3000</v>
      </c>
      <c r="T212" s="13">
        <f t="shared" si="37"/>
        <v>60</v>
      </c>
      <c r="U212" s="49">
        <v>1000</v>
      </c>
      <c r="V212" s="12">
        <v>20</v>
      </c>
      <c r="W212" s="52">
        <v>1000</v>
      </c>
      <c r="X212" s="12">
        <v>20</v>
      </c>
      <c r="Y212" s="52">
        <v>0</v>
      </c>
      <c r="Z212" s="14">
        <v>0</v>
      </c>
      <c r="AA212" s="54">
        <f t="shared" si="38"/>
        <v>2000</v>
      </c>
      <c r="AB212" s="13">
        <f t="shared" si="39"/>
        <v>40</v>
      </c>
      <c r="AC212" s="58">
        <f t="shared" si="40"/>
        <v>5000</v>
      </c>
      <c r="AD212" s="13">
        <f t="shared" si="41"/>
        <v>100</v>
      </c>
      <c r="AE212" s="49">
        <v>0</v>
      </c>
      <c r="AF212" s="12">
        <v>0</v>
      </c>
      <c r="AG212" s="52">
        <v>0</v>
      </c>
      <c r="AH212" s="12">
        <v>0</v>
      </c>
      <c r="AI212" s="52">
        <v>0</v>
      </c>
      <c r="AJ212" s="14">
        <v>0</v>
      </c>
      <c r="AK212" s="54">
        <f t="shared" si="42"/>
        <v>0</v>
      </c>
      <c r="AL212" s="13">
        <f t="shared" si="43"/>
        <v>0</v>
      </c>
      <c r="AM212" s="49">
        <v>0</v>
      </c>
      <c r="AN212" s="12">
        <v>0</v>
      </c>
      <c r="AO212" s="52">
        <v>0</v>
      </c>
      <c r="AP212" s="12">
        <v>0</v>
      </c>
      <c r="AQ212" s="52">
        <v>0</v>
      </c>
      <c r="AR212" s="14">
        <v>0</v>
      </c>
      <c r="AS212" s="54">
        <f t="shared" si="44"/>
        <v>0</v>
      </c>
      <c r="AT212" s="13">
        <f t="shared" si="45"/>
        <v>0</v>
      </c>
      <c r="AU212" s="58">
        <f t="shared" si="46"/>
        <v>5000</v>
      </c>
      <c r="AV212" s="13">
        <f t="shared" si="47"/>
        <v>100</v>
      </c>
    </row>
    <row r="213" spans="1:48" ht="27" customHeight="1">
      <c r="A213" s="17" t="s">
        <v>0</v>
      </c>
      <c r="B213" s="18" t="s">
        <v>0</v>
      </c>
      <c r="C213" s="18" t="s">
        <v>0</v>
      </c>
      <c r="D213" s="25" t="s">
        <v>0</v>
      </c>
      <c r="E213" s="17" t="s">
        <v>0</v>
      </c>
      <c r="F213" s="18" t="s">
        <v>0</v>
      </c>
      <c r="G213" s="18" t="s">
        <v>0</v>
      </c>
      <c r="H213" s="25" t="s">
        <v>0</v>
      </c>
      <c r="I213" s="10" t="s">
        <v>0</v>
      </c>
      <c r="J213" s="17" t="s">
        <v>54</v>
      </c>
      <c r="K213" s="25" t="s">
        <v>55</v>
      </c>
      <c r="L213" s="45">
        <v>8000</v>
      </c>
      <c r="M213" s="49">
        <v>1000</v>
      </c>
      <c r="N213" s="12">
        <v>12.5</v>
      </c>
      <c r="O213" s="52">
        <v>1000</v>
      </c>
      <c r="P213" s="12">
        <v>12.5</v>
      </c>
      <c r="Q213" s="52">
        <v>1000</v>
      </c>
      <c r="R213" s="14">
        <v>12.5</v>
      </c>
      <c r="S213" s="54">
        <f t="shared" si="36"/>
        <v>3000</v>
      </c>
      <c r="T213" s="13">
        <f t="shared" si="37"/>
        <v>37.5</v>
      </c>
      <c r="U213" s="49">
        <v>1000</v>
      </c>
      <c r="V213" s="12">
        <v>12.5</v>
      </c>
      <c r="W213" s="52">
        <v>1000</v>
      </c>
      <c r="X213" s="12">
        <v>12.5</v>
      </c>
      <c r="Y213" s="52">
        <v>1000</v>
      </c>
      <c r="Z213" s="14">
        <v>12.5</v>
      </c>
      <c r="AA213" s="54">
        <f t="shared" si="38"/>
        <v>3000</v>
      </c>
      <c r="AB213" s="13">
        <f t="shared" si="39"/>
        <v>37.5</v>
      </c>
      <c r="AC213" s="58">
        <f t="shared" si="40"/>
        <v>6000</v>
      </c>
      <c r="AD213" s="13">
        <f t="shared" si="41"/>
        <v>75</v>
      </c>
      <c r="AE213" s="49">
        <v>1000</v>
      </c>
      <c r="AF213" s="12">
        <v>12.5</v>
      </c>
      <c r="AG213" s="52">
        <v>1000</v>
      </c>
      <c r="AH213" s="12">
        <v>12.5</v>
      </c>
      <c r="AI213" s="52">
        <v>0</v>
      </c>
      <c r="AJ213" s="14">
        <v>0</v>
      </c>
      <c r="AK213" s="54">
        <f t="shared" si="42"/>
        <v>2000</v>
      </c>
      <c r="AL213" s="13">
        <f t="shared" si="43"/>
        <v>25</v>
      </c>
      <c r="AM213" s="49">
        <v>0</v>
      </c>
      <c r="AN213" s="12">
        <v>0</v>
      </c>
      <c r="AO213" s="52">
        <v>0</v>
      </c>
      <c r="AP213" s="12">
        <v>0</v>
      </c>
      <c r="AQ213" s="52">
        <v>0</v>
      </c>
      <c r="AR213" s="14">
        <v>0</v>
      </c>
      <c r="AS213" s="54">
        <f t="shared" si="44"/>
        <v>0</v>
      </c>
      <c r="AT213" s="13">
        <f t="shared" si="45"/>
        <v>0</v>
      </c>
      <c r="AU213" s="58">
        <f t="shared" si="46"/>
        <v>8000</v>
      </c>
      <c r="AV213" s="13">
        <f t="shared" si="47"/>
        <v>100</v>
      </c>
    </row>
    <row r="214" spans="1:48" ht="27" customHeight="1">
      <c r="A214" s="17" t="s">
        <v>0</v>
      </c>
      <c r="B214" s="18" t="s">
        <v>0</v>
      </c>
      <c r="C214" s="18" t="s">
        <v>0</v>
      </c>
      <c r="D214" s="25" t="s">
        <v>0</v>
      </c>
      <c r="E214" s="17" t="s">
        <v>0</v>
      </c>
      <c r="F214" s="18" t="s">
        <v>0</v>
      </c>
      <c r="G214" s="18" t="s">
        <v>0</v>
      </c>
      <c r="H214" s="25" t="s">
        <v>0</v>
      </c>
      <c r="I214" s="10" t="s">
        <v>0</v>
      </c>
      <c r="J214" s="17" t="s">
        <v>54</v>
      </c>
      <c r="K214" s="25" t="s">
        <v>56</v>
      </c>
      <c r="L214" s="45">
        <v>1000</v>
      </c>
      <c r="M214" s="49">
        <v>1000</v>
      </c>
      <c r="N214" s="12">
        <v>100</v>
      </c>
      <c r="O214" s="52">
        <v>0</v>
      </c>
      <c r="P214" s="12">
        <v>0</v>
      </c>
      <c r="Q214" s="52">
        <v>0</v>
      </c>
      <c r="R214" s="14">
        <v>0</v>
      </c>
      <c r="S214" s="54">
        <f t="shared" si="36"/>
        <v>1000</v>
      </c>
      <c r="T214" s="13">
        <f t="shared" si="37"/>
        <v>100</v>
      </c>
      <c r="U214" s="49">
        <v>0</v>
      </c>
      <c r="V214" s="12">
        <v>0</v>
      </c>
      <c r="W214" s="52">
        <v>0</v>
      </c>
      <c r="X214" s="12">
        <v>0</v>
      </c>
      <c r="Y214" s="52">
        <v>0</v>
      </c>
      <c r="Z214" s="14">
        <v>0</v>
      </c>
      <c r="AA214" s="54">
        <f t="shared" si="38"/>
        <v>0</v>
      </c>
      <c r="AB214" s="13">
        <f t="shared" si="39"/>
        <v>0</v>
      </c>
      <c r="AC214" s="58">
        <f t="shared" si="40"/>
        <v>1000</v>
      </c>
      <c r="AD214" s="13">
        <f t="shared" si="41"/>
        <v>100</v>
      </c>
      <c r="AE214" s="49">
        <v>0</v>
      </c>
      <c r="AF214" s="12">
        <v>0</v>
      </c>
      <c r="AG214" s="52">
        <v>0</v>
      </c>
      <c r="AH214" s="12">
        <v>0</v>
      </c>
      <c r="AI214" s="52">
        <v>0</v>
      </c>
      <c r="AJ214" s="14">
        <v>0</v>
      </c>
      <c r="AK214" s="54">
        <f t="shared" si="42"/>
        <v>0</v>
      </c>
      <c r="AL214" s="13">
        <f t="shared" si="43"/>
        <v>0</v>
      </c>
      <c r="AM214" s="49">
        <v>0</v>
      </c>
      <c r="AN214" s="12">
        <v>0</v>
      </c>
      <c r="AO214" s="52">
        <v>0</v>
      </c>
      <c r="AP214" s="12">
        <v>0</v>
      </c>
      <c r="AQ214" s="52">
        <v>0</v>
      </c>
      <c r="AR214" s="14">
        <v>0</v>
      </c>
      <c r="AS214" s="54">
        <f t="shared" si="44"/>
        <v>0</v>
      </c>
      <c r="AT214" s="13">
        <f t="shared" si="45"/>
        <v>0</v>
      </c>
      <c r="AU214" s="58">
        <f t="shared" si="46"/>
        <v>1000</v>
      </c>
      <c r="AV214" s="13">
        <f t="shared" si="47"/>
        <v>100</v>
      </c>
    </row>
    <row r="215" spans="1:48" ht="27" customHeight="1">
      <c r="A215" s="17" t="s">
        <v>0</v>
      </c>
      <c r="B215" s="18" t="s">
        <v>0</v>
      </c>
      <c r="C215" s="18" t="s">
        <v>0</v>
      </c>
      <c r="D215" s="25" t="s">
        <v>0</v>
      </c>
      <c r="E215" s="17" t="s">
        <v>0</v>
      </c>
      <c r="F215" s="18" t="s">
        <v>0</v>
      </c>
      <c r="G215" s="18" t="s">
        <v>0</v>
      </c>
      <c r="H215" s="25" t="s">
        <v>0</v>
      </c>
      <c r="I215" s="10" t="s">
        <v>0</v>
      </c>
      <c r="J215" s="17" t="s">
        <v>54</v>
      </c>
      <c r="K215" s="25" t="s">
        <v>57</v>
      </c>
      <c r="L215" s="45">
        <v>6000</v>
      </c>
      <c r="M215" s="49">
        <v>1000</v>
      </c>
      <c r="N215" s="12">
        <v>16.666666666666668</v>
      </c>
      <c r="O215" s="52">
        <v>1000</v>
      </c>
      <c r="P215" s="12">
        <v>16.666666666666668</v>
      </c>
      <c r="Q215" s="52">
        <v>1000</v>
      </c>
      <c r="R215" s="14">
        <v>16.666666666666668</v>
      </c>
      <c r="S215" s="54">
        <f t="shared" si="36"/>
        <v>3000</v>
      </c>
      <c r="T215" s="13">
        <f t="shared" si="37"/>
        <v>50</v>
      </c>
      <c r="U215" s="49">
        <v>1000</v>
      </c>
      <c r="V215" s="12">
        <v>16.666666666666668</v>
      </c>
      <c r="W215" s="52">
        <v>1000</v>
      </c>
      <c r="X215" s="12">
        <v>16.666666666666668</v>
      </c>
      <c r="Y215" s="52">
        <v>1000</v>
      </c>
      <c r="Z215" s="14">
        <v>16.666666666666668</v>
      </c>
      <c r="AA215" s="54">
        <f t="shared" si="38"/>
        <v>3000</v>
      </c>
      <c r="AB215" s="13">
        <f t="shared" si="39"/>
        <v>50</v>
      </c>
      <c r="AC215" s="58">
        <f t="shared" si="40"/>
        <v>6000</v>
      </c>
      <c r="AD215" s="13">
        <f t="shared" si="41"/>
        <v>100</v>
      </c>
      <c r="AE215" s="49">
        <v>0</v>
      </c>
      <c r="AF215" s="12">
        <v>0</v>
      </c>
      <c r="AG215" s="52">
        <v>0</v>
      </c>
      <c r="AH215" s="12">
        <v>0</v>
      </c>
      <c r="AI215" s="52">
        <v>0</v>
      </c>
      <c r="AJ215" s="14">
        <v>0</v>
      </c>
      <c r="AK215" s="54">
        <f t="shared" si="42"/>
        <v>0</v>
      </c>
      <c r="AL215" s="13">
        <f t="shared" si="43"/>
        <v>0</v>
      </c>
      <c r="AM215" s="49">
        <v>0</v>
      </c>
      <c r="AN215" s="12">
        <v>0</v>
      </c>
      <c r="AO215" s="52">
        <v>0</v>
      </c>
      <c r="AP215" s="12">
        <v>0</v>
      </c>
      <c r="AQ215" s="52">
        <v>0</v>
      </c>
      <c r="AR215" s="14">
        <v>0</v>
      </c>
      <c r="AS215" s="54">
        <f t="shared" si="44"/>
        <v>0</v>
      </c>
      <c r="AT215" s="13">
        <f t="shared" si="45"/>
        <v>0</v>
      </c>
      <c r="AU215" s="58">
        <f t="shared" si="46"/>
        <v>6000</v>
      </c>
      <c r="AV215" s="13">
        <f t="shared" si="47"/>
        <v>100</v>
      </c>
    </row>
    <row r="216" spans="1:48" ht="27" customHeight="1">
      <c r="A216" s="17" t="s">
        <v>44</v>
      </c>
      <c r="B216" s="18" t="s">
        <v>45</v>
      </c>
      <c r="C216" s="18" t="s">
        <v>48</v>
      </c>
      <c r="D216" s="25" t="s">
        <v>78</v>
      </c>
      <c r="E216" s="17" t="s">
        <v>52</v>
      </c>
      <c r="F216" s="18" t="s">
        <v>55</v>
      </c>
      <c r="G216" s="18" t="s">
        <v>71</v>
      </c>
      <c r="H216" s="25" t="s">
        <v>47</v>
      </c>
      <c r="I216" s="10" t="s">
        <v>51</v>
      </c>
      <c r="J216" s="17" t="s">
        <v>52</v>
      </c>
      <c r="K216" s="25" t="s">
        <v>50</v>
      </c>
      <c r="L216" s="45">
        <v>129000</v>
      </c>
      <c r="M216" s="49">
        <v>20000</v>
      </c>
      <c r="N216" s="12">
        <v>15.503875968992247</v>
      </c>
      <c r="O216" s="52">
        <v>7000</v>
      </c>
      <c r="P216" s="12">
        <v>5.4263565891472867</v>
      </c>
      <c r="Q216" s="52">
        <v>7000</v>
      </c>
      <c r="R216" s="14">
        <v>5.4263565891472867</v>
      </c>
      <c r="S216" s="54">
        <f t="shared" si="36"/>
        <v>34000</v>
      </c>
      <c r="T216" s="13">
        <f t="shared" si="37"/>
        <v>26.356589147286819</v>
      </c>
      <c r="U216" s="49">
        <v>9000</v>
      </c>
      <c r="V216" s="12">
        <v>6.9767441860465116</v>
      </c>
      <c r="W216" s="52">
        <v>9000</v>
      </c>
      <c r="X216" s="12">
        <v>6.9767441860465116</v>
      </c>
      <c r="Y216" s="52">
        <v>9000</v>
      </c>
      <c r="Z216" s="14">
        <v>6.9767441860465116</v>
      </c>
      <c r="AA216" s="54">
        <f t="shared" si="38"/>
        <v>27000</v>
      </c>
      <c r="AB216" s="13">
        <f t="shared" si="39"/>
        <v>20.930232558139537</v>
      </c>
      <c r="AC216" s="58">
        <f t="shared" si="40"/>
        <v>61000</v>
      </c>
      <c r="AD216" s="13">
        <f t="shared" si="41"/>
        <v>47.286821705426355</v>
      </c>
      <c r="AE216" s="49">
        <v>9000</v>
      </c>
      <c r="AF216" s="12">
        <v>6.9767441860465116</v>
      </c>
      <c r="AG216" s="52">
        <v>9000</v>
      </c>
      <c r="AH216" s="12">
        <v>6.9767441860465116</v>
      </c>
      <c r="AI216" s="52">
        <v>9000</v>
      </c>
      <c r="AJ216" s="14">
        <v>6.9767441860465116</v>
      </c>
      <c r="AK216" s="54">
        <f t="shared" si="42"/>
        <v>27000</v>
      </c>
      <c r="AL216" s="13">
        <f t="shared" si="43"/>
        <v>20.930232558139537</v>
      </c>
      <c r="AM216" s="49">
        <v>19000</v>
      </c>
      <c r="AN216" s="12">
        <v>14.728682170542635</v>
      </c>
      <c r="AO216" s="52">
        <v>11000</v>
      </c>
      <c r="AP216" s="12">
        <v>8.5271317829457356</v>
      </c>
      <c r="AQ216" s="52">
        <v>11000</v>
      </c>
      <c r="AR216" s="14">
        <v>8.5271317829457356</v>
      </c>
      <c r="AS216" s="54">
        <f t="shared" si="44"/>
        <v>41000</v>
      </c>
      <c r="AT216" s="13">
        <f t="shared" si="45"/>
        <v>31.782945736434108</v>
      </c>
      <c r="AU216" s="58">
        <f t="shared" si="46"/>
        <v>129000</v>
      </c>
      <c r="AV216" s="13">
        <f t="shared" si="47"/>
        <v>100</v>
      </c>
    </row>
    <row r="217" spans="1:48" ht="27" customHeight="1">
      <c r="A217" s="17" t="s">
        <v>0</v>
      </c>
      <c r="B217" s="18" t="s">
        <v>0</v>
      </c>
      <c r="C217" s="18" t="s">
        <v>0</v>
      </c>
      <c r="D217" s="25" t="s">
        <v>0</v>
      </c>
      <c r="E217" s="17" t="s">
        <v>0</v>
      </c>
      <c r="F217" s="18" t="s">
        <v>0</v>
      </c>
      <c r="G217" s="18" t="s">
        <v>0</v>
      </c>
      <c r="H217" s="25" t="s">
        <v>0</v>
      </c>
      <c r="I217" s="10" t="s">
        <v>0</v>
      </c>
      <c r="J217" s="17" t="s">
        <v>52</v>
      </c>
      <c r="K217" s="25" t="s">
        <v>51</v>
      </c>
      <c r="L217" s="45">
        <v>80000</v>
      </c>
      <c r="M217" s="49">
        <v>12000</v>
      </c>
      <c r="N217" s="12">
        <v>15</v>
      </c>
      <c r="O217" s="52">
        <v>5000</v>
      </c>
      <c r="P217" s="12">
        <v>6.25</v>
      </c>
      <c r="Q217" s="52">
        <v>4000</v>
      </c>
      <c r="R217" s="14">
        <v>5</v>
      </c>
      <c r="S217" s="54">
        <f t="shared" si="36"/>
        <v>21000</v>
      </c>
      <c r="T217" s="13">
        <f t="shared" si="37"/>
        <v>26.25</v>
      </c>
      <c r="U217" s="49">
        <v>7000</v>
      </c>
      <c r="V217" s="12">
        <v>8.75</v>
      </c>
      <c r="W217" s="52">
        <v>7000</v>
      </c>
      <c r="X217" s="12">
        <v>8.75</v>
      </c>
      <c r="Y217" s="52">
        <v>7000</v>
      </c>
      <c r="Z217" s="14">
        <v>8.75</v>
      </c>
      <c r="AA217" s="54">
        <f t="shared" si="38"/>
        <v>21000</v>
      </c>
      <c r="AB217" s="13">
        <f t="shared" si="39"/>
        <v>26.25</v>
      </c>
      <c r="AC217" s="58">
        <f t="shared" si="40"/>
        <v>42000</v>
      </c>
      <c r="AD217" s="13">
        <f t="shared" si="41"/>
        <v>52.5</v>
      </c>
      <c r="AE217" s="49">
        <v>8000</v>
      </c>
      <c r="AF217" s="12">
        <v>10</v>
      </c>
      <c r="AG217" s="52">
        <v>8000</v>
      </c>
      <c r="AH217" s="12">
        <v>10</v>
      </c>
      <c r="AI217" s="52">
        <v>8000</v>
      </c>
      <c r="AJ217" s="14">
        <v>10</v>
      </c>
      <c r="AK217" s="54">
        <f t="shared" si="42"/>
        <v>24000</v>
      </c>
      <c r="AL217" s="13">
        <f t="shared" si="43"/>
        <v>30</v>
      </c>
      <c r="AM217" s="49">
        <v>5000</v>
      </c>
      <c r="AN217" s="12">
        <v>6.25</v>
      </c>
      <c r="AO217" s="52">
        <v>5000</v>
      </c>
      <c r="AP217" s="12">
        <v>6.25</v>
      </c>
      <c r="AQ217" s="52">
        <v>4000</v>
      </c>
      <c r="AR217" s="14">
        <v>5</v>
      </c>
      <c r="AS217" s="54">
        <f t="shared" si="44"/>
        <v>14000</v>
      </c>
      <c r="AT217" s="13">
        <f t="shared" si="45"/>
        <v>17.5</v>
      </c>
      <c r="AU217" s="58">
        <f t="shared" si="46"/>
        <v>80000</v>
      </c>
      <c r="AV217" s="13">
        <f t="shared" si="47"/>
        <v>100</v>
      </c>
    </row>
    <row r="218" spans="1:48" ht="27" customHeight="1">
      <c r="A218" s="17" t="s">
        <v>0</v>
      </c>
      <c r="B218" s="18" t="s">
        <v>0</v>
      </c>
      <c r="C218" s="18" t="s">
        <v>0</v>
      </c>
      <c r="D218" s="25" t="s">
        <v>0</v>
      </c>
      <c r="E218" s="17" t="s">
        <v>0</v>
      </c>
      <c r="F218" s="18" t="s">
        <v>0</v>
      </c>
      <c r="G218" s="18" t="s">
        <v>0</v>
      </c>
      <c r="H218" s="25" t="s">
        <v>0</v>
      </c>
      <c r="I218" s="10" t="s">
        <v>0</v>
      </c>
      <c r="J218" s="17" t="s">
        <v>53</v>
      </c>
      <c r="K218" s="25" t="s">
        <v>50</v>
      </c>
      <c r="L218" s="45">
        <v>25000</v>
      </c>
      <c r="M218" s="49">
        <v>4000</v>
      </c>
      <c r="N218" s="12">
        <v>16</v>
      </c>
      <c r="O218" s="52">
        <v>2000</v>
      </c>
      <c r="P218" s="12">
        <v>8</v>
      </c>
      <c r="Q218" s="52">
        <v>1000</v>
      </c>
      <c r="R218" s="14">
        <v>4</v>
      </c>
      <c r="S218" s="54">
        <f t="shared" si="36"/>
        <v>7000</v>
      </c>
      <c r="T218" s="13">
        <f t="shared" si="37"/>
        <v>28</v>
      </c>
      <c r="U218" s="49">
        <v>2000</v>
      </c>
      <c r="V218" s="12">
        <v>8</v>
      </c>
      <c r="W218" s="52">
        <v>2000</v>
      </c>
      <c r="X218" s="12">
        <v>8</v>
      </c>
      <c r="Y218" s="52">
        <v>2000</v>
      </c>
      <c r="Z218" s="14">
        <v>8</v>
      </c>
      <c r="AA218" s="54">
        <f t="shared" si="38"/>
        <v>6000</v>
      </c>
      <c r="AB218" s="13">
        <f t="shared" si="39"/>
        <v>24</v>
      </c>
      <c r="AC218" s="58">
        <f t="shared" si="40"/>
        <v>13000</v>
      </c>
      <c r="AD218" s="13">
        <f t="shared" si="41"/>
        <v>52</v>
      </c>
      <c r="AE218" s="49">
        <v>3000</v>
      </c>
      <c r="AF218" s="12">
        <v>12</v>
      </c>
      <c r="AG218" s="52">
        <v>2000</v>
      </c>
      <c r="AH218" s="12">
        <v>8</v>
      </c>
      <c r="AI218" s="52">
        <v>2000</v>
      </c>
      <c r="AJ218" s="14">
        <v>8</v>
      </c>
      <c r="AK218" s="54">
        <f t="shared" si="42"/>
        <v>7000</v>
      </c>
      <c r="AL218" s="13">
        <f t="shared" si="43"/>
        <v>28</v>
      </c>
      <c r="AM218" s="49">
        <v>2000</v>
      </c>
      <c r="AN218" s="12">
        <v>8</v>
      </c>
      <c r="AO218" s="52">
        <v>2000</v>
      </c>
      <c r="AP218" s="12">
        <v>8</v>
      </c>
      <c r="AQ218" s="52">
        <v>1000</v>
      </c>
      <c r="AR218" s="14">
        <v>4</v>
      </c>
      <c r="AS218" s="54">
        <f t="shared" si="44"/>
        <v>5000</v>
      </c>
      <c r="AT218" s="13">
        <f t="shared" si="45"/>
        <v>20</v>
      </c>
      <c r="AU218" s="58">
        <f t="shared" si="46"/>
        <v>25000</v>
      </c>
      <c r="AV218" s="13">
        <f t="shared" si="47"/>
        <v>100</v>
      </c>
    </row>
    <row r="219" spans="1:48" ht="27" customHeight="1">
      <c r="A219" s="17" t="s">
        <v>0</v>
      </c>
      <c r="B219" s="18" t="s">
        <v>0</v>
      </c>
      <c r="C219" s="18" t="s">
        <v>0</v>
      </c>
      <c r="D219" s="25" t="s">
        <v>0</v>
      </c>
      <c r="E219" s="17" t="s">
        <v>0</v>
      </c>
      <c r="F219" s="18" t="s">
        <v>0</v>
      </c>
      <c r="G219" s="18" t="s">
        <v>0</v>
      </c>
      <c r="H219" s="25" t="s">
        <v>0</v>
      </c>
      <c r="I219" s="10" t="s">
        <v>0</v>
      </c>
      <c r="J219" s="17" t="s">
        <v>53</v>
      </c>
      <c r="K219" s="25" t="s">
        <v>51</v>
      </c>
      <c r="L219" s="45">
        <v>9000</v>
      </c>
      <c r="M219" s="49">
        <v>1500</v>
      </c>
      <c r="N219" s="12">
        <v>16.666666666666668</v>
      </c>
      <c r="O219" s="52">
        <v>1500</v>
      </c>
      <c r="P219" s="12">
        <v>16.666666666666668</v>
      </c>
      <c r="Q219" s="52">
        <v>1000</v>
      </c>
      <c r="R219" s="14">
        <v>11.111111111111111</v>
      </c>
      <c r="S219" s="54">
        <f t="shared" si="36"/>
        <v>4000</v>
      </c>
      <c r="T219" s="13">
        <f t="shared" si="37"/>
        <v>44.444444444444443</v>
      </c>
      <c r="U219" s="49">
        <v>1000</v>
      </c>
      <c r="V219" s="12">
        <v>11.111111111111111</v>
      </c>
      <c r="W219" s="52">
        <v>1000</v>
      </c>
      <c r="X219" s="12">
        <v>11.111111111111111</v>
      </c>
      <c r="Y219" s="52">
        <v>1000</v>
      </c>
      <c r="Z219" s="14">
        <v>11.111111111111111</v>
      </c>
      <c r="AA219" s="54">
        <f t="shared" si="38"/>
        <v>3000</v>
      </c>
      <c r="AB219" s="13">
        <f t="shared" si="39"/>
        <v>33.333333333333329</v>
      </c>
      <c r="AC219" s="58">
        <f t="shared" si="40"/>
        <v>7000</v>
      </c>
      <c r="AD219" s="13">
        <f t="shared" si="41"/>
        <v>77.777777777777771</v>
      </c>
      <c r="AE219" s="49">
        <v>1000</v>
      </c>
      <c r="AF219" s="12">
        <v>11.111111111111111</v>
      </c>
      <c r="AG219" s="52">
        <v>1000</v>
      </c>
      <c r="AH219" s="12">
        <v>11.111111111111111</v>
      </c>
      <c r="AI219" s="52">
        <v>0</v>
      </c>
      <c r="AJ219" s="14">
        <v>0</v>
      </c>
      <c r="AK219" s="54">
        <f t="shared" si="42"/>
        <v>2000</v>
      </c>
      <c r="AL219" s="13">
        <f t="shared" si="43"/>
        <v>22.222222222222221</v>
      </c>
      <c r="AM219" s="49">
        <v>0</v>
      </c>
      <c r="AN219" s="12">
        <v>0</v>
      </c>
      <c r="AO219" s="52">
        <v>0</v>
      </c>
      <c r="AP219" s="12">
        <v>0</v>
      </c>
      <c r="AQ219" s="52">
        <v>0</v>
      </c>
      <c r="AR219" s="14">
        <v>0</v>
      </c>
      <c r="AS219" s="54">
        <f t="shared" si="44"/>
        <v>0</v>
      </c>
      <c r="AT219" s="13">
        <f t="shared" si="45"/>
        <v>0</v>
      </c>
      <c r="AU219" s="58">
        <f t="shared" si="46"/>
        <v>9000</v>
      </c>
      <c r="AV219" s="13">
        <f t="shared" si="47"/>
        <v>100</v>
      </c>
    </row>
    <row r="220" spans="1:48" ht="27" customHeight="1">
      <c r="A220" s="17" t="s">
        <v>0</v>
      </c>
      <c r="B220" s="18" t="s">
        <v>0</v>
      </c>
      <c r="C220" s="18" t="s">
        <v>0</v>
      </c>
      <c r="D220" s="25" t="s">
        <v>0</v>
      </c>
      <c r="E220" s="17" t="s">
        <v>0</v>
      </c>
      <c r="F220" s="18" t="s">
        <v>0</v>
      </c>
      <c r="G220" s="18" t="s">
        <v>0</v>
      </c>
      <c r="H220" s="25" t="s">
        <v>0</v>
      </c>
      <c r="I220" s="10" t="s">
        <v>0</v>
      </c>
      <c r="J220" s="17" t="s">
        <v>54</v>
      </c>
      <c r="K220" s="25" t="s">
        <v>55</v>
      </c>
      <c r="L220" s="45">
        <v>2000</v>
      </c>
      <c r="M220" s="49">
        <v>250</v>
      </c>
      <c r="N220" s="12">
        <v>12.5</v>
      </c>
      <c r="O220" s="52">
        <v>250</v>
      </c>
      <c r="P220" s="12">
        <v>12.5</v>
      </c>
      <c r="Q220" s="52">
        <v>250</v>
      </c>
      <c r="R220" s="14">
        <v>12.5</v>
      </c>
      <c r="S220" s="54">
        <f t="shared" si="36"/>
        <v>750</v>
      </c>
      <c r="T220" s="13">
        <f t="shared" si="37"/>
        <v>37.5</v>
      </c>
      <c r="U220" s="49">
        <v>250</v>
      </c>
      <c r="V220" s="12">
        <v>12.5</v>
      </c>
      <c r="W220" s="52">
        <v>500</v>
      </c>
      <c r="X220" s="12">
        <v>25</v>
      </c>
      <c r="Y220" s="52">
        <v>0</v>
      </c>
      <c r="Z220" s="14">
        <v>0</v>
      </c>
      <c r="AA220" s="54">
        <f t="shared" si="38"/>
        <v>750</v>
      </c>
      <c r="AB220" s="13">
        <f t="shared" si="39"/>
        <v>37.5</v>
      </c>
      <c r="AC220" s="58">
        <f t="shared" si="40"/>
        <v>1500</v>
      </c>
      <c r="AD220" s="13">
        <f t="shared" si="41"/>
        <v>75</v>
      </c>
      <c r="AE220" s="49">
        <v>500</v>
      </c>
      <c r="AF220" s="12">
        <v>25</v>
      </c>
      <c r="AG220" s="52">
        <v>0</v>
      </c>
      <c r="AH220" s="12">
        <v>0</v>
      </c>
      <c r="AI220" s="52">
        <v>0</v>
      </c>
      <c r="AJ220" s="14">
        <v>0</v>
      </c>
      <c r="AK220" s="54">
        <f t="shared" si="42"/>
        <v>500</v>
      </c>
      <c r="AL220" s="13">
        <f t="shared" si="43"/>
        <v>25</v>
      </c>
      <c r="AM220" s="49">
        <v>0</v>
      </c>
      <c r="AN220" s="12">
        <v>0</v>
      </c>
      <c r="AO220" s="52">
        <v>0</v>
      </c>
      <c r="AP220" s="12">
        <v>0</v>
      </c>
      <c r="AQ220" s="52">
        <v>0</v>
      </c>
      <c r="AR220" s="14">
        <v>0</v>
      </c>
      <c r="AS220" s="54">
        <f t="shared" si="44"/>
        <v>0</v>
      </c>
      <c r="AT220" s="13">
        <f t="shared" si="45"/>
        <v>0</v>
      </c>
      <c r="AU220" s="58">
        <f t="shared" si="46"/>
        <v>2000</v>
      </c>
      <c r="AV220" s="13">
        <f t="shared" si="47"/>
        <v>100</v>
      </c>
    </row>
    <row r="221" spans="1:48" ht="27" customHeight="1">
      <c r="A221" s="17" t="s">
        <v>0</v>
      </c>
      <c r="B221" s="18" t="s">
        <v>0</v>
      </c>
      <c r="C221" s="18" t="s">
        <v>0</v>
      </c>
      <c r="D221" s="25" t="s">
        <v>0</v>
      </c>
      <c r="E221" s="17" t="s">
        <v>0</v>
      </c>
      <c r="F221" s="18" t="s">
        <v>0</v>
      </c>
      <c r="G221" s="18" t="s">
        <v>0</v>
      </c>
      <c r="H221" s="25" t="s">
        <v>0</v>
      </c>
      <c r="I221" s="10" t="s">
        <v>0</v>
      </c>
      <c r="J221" s="17" t="s">
        <v>54</v>
      </c>
      <c r="K221" s="25" t="s">
        <v>49</v>
      </c>
      <c r="L221" s="45">
        <v>2000</v>
      </c>
      <c r="M221" s="49">
        <v>500</v>
      </c>
      <c r="N221" s="12">
        <v>25</v>
      </c>
      <c r="O221" s="52">
        <v>500</v>
      </c>
      <c r="P221" s="12">
        <v>25</v>
      </c>
      <c r="Q221" s="52">
        <v>500</v>
      </c>
      <c r="R221" s="14">
        <v>25</v>
      </c>
      <c r="S221" s="54">
        <f t="shared" si="36"/>
        <v>1500</v>
      </c>
      <c r="T221" s="13">
        <f t="shared" si="37"/>
        <v>75</v>
      </c>
      <c r="U221" s="49">
        <v>500</v>
      </c>
      <c r="V221" s="12">
        <v>25</v>
      </c>
      <c r="W221" s="52">
        <v>0</v>
      </c>
      <c r="X221" s="12">
        <v>0</v>
      </c>
      <c r="Y221" s="52">
        <v>0</v>
      </c>
      <c r="Z221" s="14">
        <v>0</v>
      </c>
      <c r="AA221" s="54">
        <f t="shared" si="38"/>
        <v>500</v>
      </c>
      <c r="AB221" s="13">
        <f t="shared" si="39"/>
        <v>25</v>
      </c>
      <c r="AC221" s="58">
        <f t="shared" si="40"/>
        <v>2000</v>
      </c>
      <c r="AD221" s="13">
        <f t="shared" si="41"/>
        <v>100</v>
      </c>
      <c r="AE221" s="49">
        <v>0</v>
      </c>
      <c r="AF221" s="12">
        <v>0</v>
      </c>
      <c r="AG221" s="52">
        <v>0</v>
      </c>
      <c r="AH221" s="12">
        <v>0</v>
      </c>
      <c r="AI221" s="52">
        <v>0</v>
      </c>
      <c r="AJ221" s="14">
        <v>0</v>
      </c>
      <c r="AK221" s="54">
        <f t="shared" si="42"/>
        <v>0</v>
      </c>
      <c r="AL221" s="13">
        <f t="shared" si="43"/>
        <v>0</v>
      </c>
      <c r="AM221" s="49">
        <v>0</v>
      </c>
      <c r="AN221" s="12">
        <v>0</v>
      </c>
      <c r="AO221" s="52">
        <v>0</v>
      </c>
      <c r="AP221" s="12">
        <v>0</v>
      </c>
      <c r="AQ221" s="52">
        <v>0</v>
      </c>
      <c r="AR221" s="14">
        <v>0</v>
      </c>
      <c r="AS221" s="54">
        <f t="shared" si="44"/>
        <v>0</v>
      </c>
      <c r="AT221" s="13">
        <f t="shared" si="45"/>
        <v>0</v>
      </c>
      <c r="AU221" s="58">
        <f t="shared" si="46"/>
        <v>2000</v>
      </c>
      <c r="AV221" s="13">
        <f t="shared" si="47"/>
        <v>100</v>
      </c>
    </row>
    <row r="222" spans="1:48" ht="27" customHeight="1">
      <c r="A222" s="17" t="s">
        <v>0</v>
      </c>
      <c r="B222" s="18" t="s">
        <v>0</v>
      </c>
      <c r="C222" s="18" t="s">
        <v>0</v>
      </c>
      <c r="D222" s="25" t="s">
        <v>0</v>
      </c>
      <c r="E222" s="17" t="s">
        <v>0</v>
      </c>
      <c r="F222" s="18" t="s">
        <v>0</v>
      </c>
      <c r="G222" s="18" t="s">
        <v>0</v>
      </c>
      <c r="H222" s="25" t="s">
        <v>0</v>
      </c>
      <c r="I222" s="10" t="s">
        <v>0</v>
      </c>
      <c r="J222" s="17" t="s">
        <v>54</v>
      </c>
      <c r="K222" s="25" t="s">
        <v>57</v>
      </c>
      <c r="L222" s="45">
        <v>2000</v>
      </c>
      <c r="M222" s="49">
        <v>250</v>
      </c>
      <c r="N222" s="12">
        <v>12.5</v>
      </c>
      <c r="O222" s="52">
        <v>250</v>
      </c>
      <c r="P222" s="12">
        <v>12.5</v>
      </c>
      <c r="Q222" s="52">
        <v>250</v>
      </c>
      <c r="R222" s="14">
        <v>12.5</v>
      </c>
      <c r="S222" s="54">
        <f t="shared" si="36"/>
        <v>750</v>
      </c>
      <c r="T222" s="13">
        <f t="shared" si="37"/>
        <v>37.5</v>
      </c>
      <c r="U222" s="49">
        <v>250</v>
      </c>
      <c r="V222" s="12">
        <v>12.5</v>
      </c>
      <c r="W222" s="52">
        <v>250</v>
      </c>
      <c r="X222" s="12">
        <v>12.5</v>
      </c>
      <c r="Y222" s="52">
        <v>250</v>
      </c>
      <c r="Z222" s="14">
        <v>12.5</v>
      </c>
      <c r="AA222" s="54">
        <f t="shared" si="38"/>
        <v>750</v>
      </c>
      <c r="AB222" s="13">
        <f t="shared" si="39"/>
        <v>37.5</v>
      </c>
      <c r="AC222" s="58">
        <f t="shared" si="40"/>
        <v>1500</v>
      </c>
      <c r="AD222" s="13">
        <f t="shared" si="41"/>
        <v>75</v>
      </c>
      <c r="AE222" s="49">
        <v>500</v>
      </c>
      <c r="AF222" s="12">
        <v>25</v>
      </c>
      <c r="AG222" s="52">
        <v>0</v>
      </c>
      <c r="AH222" s="12">
        <v>0</v>
      </c>
      <c r="AI222" s="52">
        <v>0</v>
      </c>
      <c r="AJ222" s="14">
        <v>0</v>
      </c>
      <c r="AK222" s="54">
        <f t="shared" si="42"/>
        <v>500</v>
      </c>
      <c r="AL222" s="13">
        <f t="shared" si="43"/>
        <v>25</v>
      </c>
      <c r="AM222" s="49">
        <v>0</v>
      </c>
      <c r="AN222" s="12">
        <v>0</v>
      </c>
      <c r="AO222" s="52">
        <v>0</v>
      </c>
      <c r="AP222" s="12">
        <v>0</v>
      </c>
      <c r="AQ222" s="52">
        <v>0</v>
      </c>
      <c r="AR222" s="14">
        <v>0</v>
      </c>
      <c r="AS222" s="54">
        <f t="shared" si="44"/>
        <v>0</v>
      </c>
      <c r="AT222" s="13">
        <f t="shared" si="45"/>
        <v>0</v>
      </c>
      <c r="AU222" s="58">
        <f t="shared" si="46"/>
        <v>2000</v>
      </c>
      <c r="AV222" s="13">
        <f t="shared" si="47"/>
        <v>100</v>
      </c>
    </row>
    <row r="223" spans="1:48" ht="27" customHeight="1">
      <c r="A223" s="17" t="s">
        <v>44</v>
      </c>
      <c r="B223" s="18" t="s">
        <v>45</v>
      </c>
      <c r="C223" s="18" t="s">
        <v>48</v>
      </c>
      <c r="D223" s="25" t="s">
        <v>79</v>
      </c>
      <c r="E223" s="17" t="s">
        <v>48</v>
      </c>
      <c r="F223" s="18" t="s">
        <v>71</v>
      </c>
      <c r="G223" s="18" t="s">
        <v>71</v>
      </c>
      <c r="H223" s="25" t="s">
        <v>54</v>
      </c>
      <c r="I223" s="10" t="s">
        <v>51</v>
      </c>
      <c r="J223" s="17" t="s">
        <v>52</v>
      </c>
      <c r="K223" s="25" t="s">
        <v>50</v>
      </c>
      <c r="L223" s="45">
        <v>156000</v>
      </c>
      <c r="M223" s="49">
        <v>24000</v>
      </c>
      <c r="N223" s="12">
        <v>15.384615384615385</v>
      </c>
      <c r="O223" s="52">
        <v>10000</v>
      </c>
      <c r="P223" s="12">
        <v>6.4102564102564106</v>
      </c>
      <c r="Q223" s="52">
        <v>10000</v>
      </c>
      <c r="R223" s="14">
        <v>6.4102564102564106</v>
      </c>
      <c r="S223" s="54">
        <f t="shared" si="36"/>
        <v>44000</v>
      </c>
      <c r="T223" s="13">
        <f t="shared" si="37"/>
        <v>28.205128205128204</v>
      </c>
      <c r="U223" s="49">
        <v>14000</v>
      </c>
      <c r="V223" s="12">
        <v>8.9743589743589745</v>
      </c>
      <c r="W223" s="52">
        <v>14000</v>
      </c>
      <c r="X223" s="12">
        <v>8.9743589743589745</v>
      </c>
      <c r="Y223" s="52">
        <v>14000</v>
      </c>
      <c r="Z223" s="14">
        <v>8.9743589743589745</v>
      </c>
      <c r="AA223" s="54">
        <f t="shared" si="38"/>
        <v>42000</v>
      </c>
      <c r="AB223" s="13">
        <f t="shared" si="39"/>
        <v>26.923076923076923</v>
      </c>
      <c r="AC223" s="58">
        <f t="shared" si="40"/>
        <v>86000</v>
      </c>
      <c r="AD223" s="13">
        <f t="shared" si="41"/>
        <v>55.128205128205124</v>
      </c>
      <c r="AE223" s="49">
        <v>15000</v>
      </c>
      <c r="AF223" s="12">
        <v>9.615384615384615</v>
      </c>
      <c r="AG223" s="52">
        <v>15000</v>
      </c>
      <c r="AH223" s="12">
        <v>9.615384615384615</v>
      </c>
      <c r="AI223" s="52">
        <v>15000</v>
      </c>
      <c r="AJ223" s="14">
        <v>9.615384615384615</v>
      </c>
      <c r="AK223" s="54">
        <f t="shared" si="42"/>
        <v>45000</v>
      </c>
      <c r="AL223" s="13">
        <f t="shared" si="43"/>
        <v>28.846153846153847</v>
      </c>
      <c r="AM223" s="49">
        <v>11000</v>
      </c>
      <c r="AN223" s="12">
        <v>7.0512820512820511</v>
      </c>
      <c r="AO223" s="52">
        <v>11000</v>
      </c>
      <c r="AP223" s="12">
        <v>7.0512820512820511</v>
      </c>
      <c r="AQ223" s="52">
        <v>3000</v>
      </c>
      <c r="AR223" s="14">
        <v>1.9230769230769231</v>
      </c>
      <c r="AS223" s="54">
        <f t="shared" si="44"/>
        <v>25000</v>
      </c>
      <c r="AT223" s="13">
        <f t="shared" si="45"/>
        <v>16.025641025641026</v>
      </c>
      <c r="AU223" s="58">
        <f t="shared" si="46"/>
        <v>156000</v>
      </c>
      <c r="AV223" s="13">
        <f t="shared" si="47"/>
        <v>100</v>
      </c>
    </row>
    <row r="224" spans="1:48" ht="27" customHeight="1">
      <c r="A224" s="17" t="s">
        <v>0</v>
      </c>
      <c r="B224" s="18" t="s">
        <v>0</v>
      </c>
      <c r="C224" s="18" t="s">
        <v>0</v>
      </c>
      <c r="D224" s="25" t="s">
        <v>0</v>
      </c>
      <c r="E224" s="17" t="s">
        <v>0</v>
      </c>
      <c r="F224" s="18" t="s">
        <v>0</v>
      </c>
      <c r="G224" s="18" t="s">
        <v>0</v>
      </c>
      <c r="H224" s="25" t="s">
        <v>0</v>
      </c>
      <c r="I224" s="10" t="s">
        <v>0</v>
      </c>
      <c r="J224" s="17" t="s">
        <v>53</v>
      </c>
      <c r="K224" s="25" t="s">
        <v>50</v>
      </c>
      <c r="L224" s="45">
        <v>23000</v>
      </c>
      <c r="M224" s="49">
        <v>4000</v>
      </c>
      <c r="N224" s="12">
        <v>17.391304347826086</v>
      </c>
      <c r="O224" s="52">
        <v>2000</v>
      </c>
      <c r="P224" s="12">
        <v>8.695652173913043</v>
      </c>
      <c r="Q224" s="52">
        <v>2000</v>
      </c>
      <c r="R224" s="14">
        <v>8.695652173913043</v>
      </c>
      <c r="S224" s="54">
        <f t="shared" si="36"/>
        <v>8000</v>
      </c>
      <c r="T224" s="13">
        <f t="shared" si="37"/>
        <v>34.782608695652172</v>
      </c>
      <c r="U224" s="49">
        <v>2000</v>
      </c>
      <c r="V224" s="12">
        <v>8.695652173913043</v>
      </c>
      <c r="W224" s="52">
        <v>2000</v>
      </c>
      <c r="X224" s="12">
        <v>8.695652173913043</v>
      </c>
      <c r="Y224" s="52">
        <v>2000</v>
      </c>
      <c r="Z224" s="14">
        <v>8.695652173913043</v>
      </c>
      <c r="AA224" s="54">
        <f t="shared" si="38"/>
        <v>6000</v>
      </c>
      <c r="AB224" s="13">
        <f t="shared" si="39"/>
        <v>26.086956521739129</v>
      </c>
      <c r="AC224" s="58">
        <f t="shared" si="40"/>
        <v>14000</v>
      </c>
      <c r="AD224" s="13">
        <f t="shared" si="41"/>
        <v>60.869565217391298</v>
      </c>
      <c r="AE224" s="49">
        <v>3000</v>
      </c>
      <c r="AF224" s="12">
        <v>13.043478260869565</v>
      </c>
      <c r="AG224" s="52">
        <v>3000</v>
      </c>
      <c r="AH224" s="12">
        <v>13.043478260869565</v>
      </c>
      <c r="AI224" s="52">
        <v>3000</v>
      </c>
      <c r="AJ224" s="14">
        <v>13.043478260869565</v>
      </c>
      <c r="AK224" s="54">
        <f t="shared" si="42"/>
        <v>9000</v>
      </c>
      <c r="AL224" s="13">
        <f t="shared" si="43"/>
        <v>39.130434782608695</v>
      </c>
      <c r="AM224" s="49">
        <v>0</v>
      </c>
      <c r="AN224" s="12">
        <v>0</v>
      </c>
      <c r="AO224" s="52">
        <v>0</v>
      </c>
      <c r="AP224" s="12">
        <v>0</v>
      </c>
      <c r="AQ224" s="52">
        <v>0</v>
      </c>
      <c r="AR224" s="14">
        <v>0</v>
      </c>
      <c r="AS224" s="54">
        <f t="shared" si="44"/>
        <v>0</v>
      </c>
      <c r="AT224" s="13">
        <f t="shared" si="45"/>
        <v>0</v>
      </c>
      <c r="AU224" s="58">
        <f t="shared" si="46"/>
        <v>23000</v>
      </c>
      <c r="AV224" s="13">
        <f t="shared" si="47"/>
        <v>100</v>
      </c>
    </row>
    <row r="225" spans="1:48" ht="27" customHeight="1">
      <c r="A225" s="17" t="s">
        <v>0</v>
      </c>
      <c r="B225" s="18" t="s">
        <v>0</v>
      </c>
      <c r="C225" s="18" t="s">
        <v>0</v>
      </c>
      <c r="D225" s="25" t="s">
        <v>0</v>
      </c>
      <c r="E225" s="17" t="s">
        <v>0</v>
      </c>
      <c r="F225" s="18" t="s">
        <v>0</v>
      </c>
      <c r="G225" s="18" t="s">
        <v>0</v>
      </c>
      <c r="H225" s="25" t="s">
        <v>0</v>
      </c>
      <c r="I225" s="10" t="s">
        <v>0</v>
      </c>
      <c r="J225" s="17" t="s">
        <v>54</v>
      </c>
      <c r="K225" s="25" t="s">
        <v>51</v>
      </c>
      <c r="L225" s="45">
        <v>1000</v>
      </c>
      <c r="M225" s="49">
        <v>1000</v>
      </c>
      <c r="N225" s="12">
        <v>100</v>
      </c>
      <c r="O225" s="52">
        <v>0</v>
      </c>
      <c r="P225" s="12">
        <v>0</v>
      </c>
      <c r="Q225" s="52">
        <v>0</v>
      </c>
      <c r="R225" s="14">
        <v>0</v>
      </c>
      <c r="S225" s="54">
        <f t="shared" si="36"/>
        <v>1000</v>
      </c>
      <c r="T225" s="13">
        <f t="shared" si="37"/>
        <v>100</v>
      </c>
      <c r="U225" s="49">
        <v>0</v>
      </c>
      <c r="V225" s="12">
        <v>0</v>
      </c>
      <c r="W225" s="52">
        <v>0</v>
      </c>
      <c r="X225" s="12">
        <v>0</v>
      </c>
      <c r="Y225" s="52">
        <v>0</v>
      </c>
      <c r="Z225" s="14">
        <v>0</v>
      </c>
      <c r="AA225" s="54">
        <f t="shared" si="38"/>
        <v>0</v>
      </c>
      <c r="AB225" s="13">
        <f t="shared" si="39"/>
        <v>0</v>
      </c>
      <c r="AC225" s="58">
        <f t="shared" si="40"/>
        <v>1000</v>
      </c>
      <c r="AD225" s="13">
        <f t="shared" si="41"/>
        <v>100</v>
      </c>
      <c r="AE225" s="49">
        <v>0</v>
      </c>
      <c r="AF225" s="12">
        <v>0</v>
      </c>
      <c r="AG225" s="52">
        <v>0</v>
      </c>
      <c r="AH225" s="12">
        <v>0</v>
      </c>
      <c r="AI225" s="52">
        <v>0</v>
      </c>
      <c r="AJ225" s="14">
        <v>0</v>
      </c>
      <c r="AK225" s="54">
        <f t="shared" si="42"/>
        <v>0</v>
      </c>
      <c r="AL225" s="13">
        <f t="shared" si="43"/>
        <v>0</v>
      </c>
      <c r="AM225" s="49">
        <v>0</v>
      </c>
      <c r="AN225" s="12">
        <v>0</v>
      </c>
      <c r="AO225" s="52">
        <v>0</v>
      </c>
      <c r="AP225" s="12">
        <v>0</v>
      </c>
      <c r="AQ225" s="52">
        <v>0</v>
      </c>
      <c r="AR225" s="14">
        <v>0</v>
      </c>
      <c r="AS225" s="54">
        <f t="shared" si="44"/>
        <v>0</v>
      </c>
      <c r="AT225" s="13">
        <f t="shared" si="45"/>
        <v>0</v>
      </c>
      <c r="AU225" s="58">
        <f t="shared" si="46"/>
        <v>1000</v>
      </c>
      <c r="AV225" s="13">
        <f t="shared" si="47"/>
        <v>100</v>
      </c>
    </row>
    <row r="226" spans="1:48" ht="27" customHeight="1">
      <c r="A226" s="17" t="s">
        <v>0</v>
      </c>
      <c r="B226" s="18" t="s">
        <v>0</v>
      </c>
      <c r="C226" s="18" t="s">
        <v>0</v>
      </c>
      <c r="D226" s="25" t="s">
        <v>0</v>
      </c>
      <c r="E226" s="17" t="s">
        <v>0</v>
      </c>
      <c r="F226" s="18" t="s">
        <v>0</v>
      </c>
      <c r="G226" s="18" t="s">
        <v>0</v>
      </c>
      <c r="H226" s="25" t="s">
        <v>0</v>
      </c>
      <c r="I226" s="10" t="s">
        <v>0</v>
      </c>
      <c r="J226" s="17" t="s">
        <v>54</v>
      </c>
      <c r="K226" s="25" t="s">
        <v>55</v>
      </c>
      <c r="L226" s="45">
        <v>1000</v>
      </c>
      <c r="M226" s="49">
        <v>1000</v>
      </c>
      <c r="N226" s="12">
        <v>100</v>
      </c>
      <c r="O226" s="52">
        <v>0</v>
      </c>
      <c r="P226" s="12">
        <v>0</v>
      </c>
      <c r="Q226" s="52">
        <v>0</v>
      </c>
      <c r="R226" s="14">
        <v>0</v>
      </c>
      <c r="S226" s="54">
        <f t="shared" si="36"/>
        <v>1000</v>
      </c>
      <c r="T226" s="13">
        <f t="shared" si="37"/>
        <v>100</v>
      </c>
      <c r="U226" s="49">
        <v>0</v>
      </c>
      <c r="V226" s="12">
        <v>0</v>
      </c>
      <c r="W226" s="52">
        <v>0</v>
      </c>
      <c r="X226" s="12">
        <v>0</v>
      </c>
      <c r="Y226" s="52">
        <v>0</v>
      </c>
      <c r="Z226" s="14">
        <v>0</v>
      </c>
      <c r="AA226" s="54">
        <f t="shared" si="38"/>
        <v>0</v>
      </c>
      <c r="AB226" s="13">
        <f t="shared" si="39"/>
        <v>0</v>
      </c>
      <c r="AC226" s="58">
        <f t="shared" si="40"/>
        <v>1000</v>
      </c>
      <c r="AD226" s="13">
        <f t="shared" si="41"/>
        <v>100</v>
      </c>
      <c r="AE226" s="49">
        <v>0</v>
      </c>
      <c r="AF226" s="12">
        <v>0</v>
      </c>
      <c r="AG226" s="52">
        <v>0</v>
      </c>
      <c r="AH226" s="12">
        <v>0</v>
      </c>
      <c r="AI226" s="52">
        <v>0</v>
      </c>
      <c r="AJ226" s="14">
        <v>0</v>
      </c>
      <c r="AK226" s="54">
        <f t="shared" si="42"/>
        <v>0</v>
      </c>
      <c r="AL226" s="13">
        <f t="shared" si="43"/>
        <v>0</v>
      </c>
      <c r="AM226" s="49">
        <v>0</v>
      </c>
      <c r="AN226" s="12">
        <v>0</v>
      </c>
      <c r="AO226" s="52">
        <v>0</v>
      </c>
      <c r="AP226" s="12">
        <v>0</v>
      </c>
      <c r="AQ226" s="52">
        <v>0</v>
      </c>
      <c r="AR226" s="14">
        <v>0</v>
      </c>
      <c r="AS226" s="54">
        <f t="shared" si="44"/>
        <v>0</v>
      </c>
      <c r="AT226" s="13">
        <f t="shared" si="45"/>
        <v>0</v>
      </c>
      <c r="AU226" s="58">
        <f t="shared" si="46"/>
        <v>1000</v>
      </c>
      <c r="AV226" s="13">
        <f t="shared" si="47"/>
        <v>100</v>
      </c>
    </row>
    <row r="227" spans="1:48" ht="27" customHeight="1">
      <c r="A227" s="17" t="s">
        <v>44</v>
      </c>
      <c r="B227" s="18" t="s">
        <v>45</v>
      </c>
      <c r="C227" s="18" t="s">
        <v>48</v>
      </c>
      <c r="D227" s="25" t="s">
        <v>80</v>
      </c>
      <c r="E227" s="17" t="s">
        <v>48</v>
      </c>
      <c r="F227" s="18" t="s">
        <v>72</v>
      </c>
      <c r="G227" s="18" t="s">
        <v>76</v>
      </c>
      <c r="H227" s="25" t="s">
        <v>66</v>
      </c>
      <c r="I227" s="10" t="s">
        <v>51</v>
      </c>
      <c r="J227" s="17" t="s">
        <v>52</v>
      </c>
      <c r="K227" s="25" t="s">
        <v>50</v>
      </c>
      <c r="L227" s="45">
        <v>254000</v>
      </c>
      <c r="M227" s="49">
        <v>39000</v>
      </c>
      <c r="N227" s="12">
        <v>15.354330708661417</v>
      </c>
      <c r="O227" s="52">
        <v>16000</v>
      </c>
      <c r="P227" s="12">
        <v>6.2992125984251972</v>
      </c>
      <c r="Q227" s="52">
        <v>15000</v>
      </c>
      <c r="R227" s="14">
        <v>5.9055118110236222</v>
      </c>
      <c r="S227" s="54">
        <f t="shared" si="36"/>
        <v>70000</v>
      </c>
      <c r="T227" s="13">
        <f t="shared" si="37"/>
        <v>27.559055118110237</v>
      </c>
      <c r="U227" s="49">
        <v>23000</v>
      </c>
      <c r="V227" s="12">
        <v>9.0551181102362204</v>
      </c>
      <c r="W227" s="52">
        <v>23000</v>
      </c>
      <c r="X227" s="12">
        <v>9.0551181102362204</v>
      </c>
      <c r="Y227" s="52">
        <v>23000</v>
      </c>
      <c r="Z227" s="14">
        <v>9.0551181102362204</v>
      </c>
      <c r="AA227" s="54">
        <f t="shared" si="38"/>
        <v>69000</v>
      </c>
      <c r="AB227" s="13">
        <f t="shared" si="39"/>
        <v>27.165354330708659</v>
      </c>
      <c r="AC227" s="58">
        <f t="shared" si="40"/>
        <v>139000</v>
      </c>
      <c r="AD227" s="13">
        <f t="shared" si="41"/>
        <v>54.724409448818896</v>
      </c>
      <c r="AE227" s="49">
        <v>23000</v>
      </c>
      <c r="AF227" s="12">
        <v>9.0551181102362204</v>
      </c>
      <c r="AG227" s="52">
        <v>23000</v>
      </c>
      <c r="AH227" s="12">
        <v>9.0551181102362204</v>
      </c>
      <c r="AI227" s="52">
        <v>23000</v>
      </c>
      <c r="AJ227" s="14">
        <v>9.0551181102362204</v>
      </c>
      <c r="AK227" s="54">
        <f t="shared" si="42"/>
        <v>69000</v>
      </c>
      <c r="AL227" s="13">
        <f t="shared" si="43"/>
        <v>27.165354330708659</v>
      </c>
      <c r="AM227" s="49">
        <v>17000</v>
      </c>
      <c r="AN227" s="12">
        <v>6.6929133858267713</v>
      </c>
      <c r="AO227" s="52">
        <v>17000</v>
      </c>
      <c r="AP227" s="12">
        <v>6.6929133858267713</v>
      </c>
      <c r="AQ227" s="52">
        <v>12000</v>
      </c>
      <c r="AR227" s="14">
        <v>4.7244094488188972</v>
      </c>
      <c r="AS227" s="54">
        <f t="shared" si="44"/>
        <v>46000</v>
      </c>
      <c r="AT227" s="13">
        <f t="shared" si="45"/>
        <v>18.110236220472441</v>
      </c>
      <c r="AU227" s="58">
        <f t="shared" si="46"/>
        <v>254000</v>
      </c>
      <c r="AV227" s="13">
        <f t="shared" si="47"/>
        <v>99.999999999999986</v>
      </c>
    </row>
    <row r="228" spans="1:48" ht="27" customHeight="1">
      <c r="A228" s="17" t="s">
        <v>0</v>
      </c>
      <c r="B228" s="18" t="s">
        <v>0</v>
      </c>
      <c r="C228" s="18" t="s">
        <v>0</v>
      </c>
      <c r="D228" s="25" t="s">
        <v>0</v>
      </c>
      <c r="E228" s="17" t="s">
        <v>0</v>
      </c>
      <c r="F228" s="18" t="s">
        <v>0</v>
      </c>
      <c r="G228" s="18" t="s">
        <v>0</v>
      </c>
      <c r="H228" s="25" t="s">
        <v>0</v>
      </c>
      <c r="I228" s="10" t="s">
        <v>0</v>
      </c>
      <c r="J228" s="17" t="s">
        <v>52</v>
      </c>
      <c r="K228" s="25" t="s">
        <v>49</v>
      </c>
      <c r="L228" s="45">
        <v>470000</v>
      </c>
      <c r="M228" s="49">
        <v>71000</v>
      </c>
      <c r="N228" s="12">
        <v>15.106382978723405</v>
      </c>
      <c r="O228" s="52">
        <v>29000</v>
      </c>
      <c r="P228" s="12">
        <v>6.1702127659574471</v>
      </c>
      <c r="Q228" s="52">
        <v>28000</v>
      </c>
      <c r="R228" s="14">
        <v>5.957446808510638</v>
      </c>
      <c r="S228" s="54">
        <f t="shared" si="36"/>
        <v>128000</v>
      </c>
      <c r="T228" s="13">
        <f t="shared" si="37"/>
        <v>27.23404255319149</v>
      </c>
      <c r="U228" s="49">
        <v>41000</v>
      </c>
      <c r="V228" s="12">
        <v>8.7234042553191493</v>
      </c>
      <c r="W228" s="52">
        <v>41000</v>
      </c>
      <c r="X228" s="12">
        <v>8.7234042553191493</v>
      </c>
      <c r="Y228" s="52">
        <v>41000</v>
      </c>
      <c r="Z228" s="14">
        <v>8.7234042553191493</v>
      </c>
      <c r="AA228" s="54">
        <f t="shared" si="38"/>
        <v>123000</v>
      </c>
      <c r="AB228" s="13">
        <f t="shared" si="39"/>
        <v>26.170212765957448</v>
      </c>
      <c r="AC228" s="58">
        <f t="shared" si="40"/>
        <v>251000</v>
      </c>
      <c r="AD228" s="13">
        <f t="shared" si="41"/>
        <v>53.404255319148938</v>
      </c>
      <c r="AE228" s="49">
        <v>43000</v>
      </c>
      <c r="AF228" s="12">
        <v>9.1489361702127656</v>
      </c>
      <c r="AG228" s="52">
        <v>43000</v>
      </c>
      <c r="AH228" s="12">
        <v>9.1489361702127656</v>
      </c>
      <c r="AI228" s="52">
        <v>43000</v>
      </c>
      <c r="AJ228" s="14">
        <v>9.1489361702127656</v>
      </c>
      <c r="AK228" s="54">
        <f t="shared" si="42"/>
        <v>129000</v>
      </c>
      <c r="AL228" s="13">
        <f t="shared" si="43"/>
        <v>27.446808510638299</v>
      </c>
      <c r="AM228" s="49">
        <v>32000</v>
      </c>
      <c r="AN228" s="12">
        <v>6.8085106382978724</v>
      </c>
      <c r="AO228" s="52">
        <v>32000</v>
      </c>
      <c r="AP228" s="12">
        <v>6.8085106382978724</v>
      </c>
      <c r="AQ228" s="52">
        <v>26000</v>
      </c>
      <c r="AR228" s="14">
        <v>5.5319148936170217</v>
      </c>
      <c r="AS228" s="54">
        <f t="shared" si="44"/>
        <v>90000</v>
      </c>
      <c r="AT228" s="13">
        <f t="shared" si="45"/>
        <v>19.148936170212767</v>
      </c>
      <c r="AU228" s="58">
        <f t="shared" si="46"/>
        <v>470000</v>
      </c>
      <c r="AV228" s="13">
        <f t="shared" si="47"/>
        <v>100</v>
      </c>
    </row>
    <row r="229" spans="1:48" ht="27" customHeight="1">
      <c r="A229" s="17" t="s">
        <v>0</v>
      </c>
      <c r="B229" s="18" t="s">
        <v>0</v>
      </c>
      <c r="C229" s="18" t="s">
        <v>0</v>
      </c>
      <c r="D229" s="25" t="s">
        <v>0</v>
      </c>
      <c r="E229" s="17" t="s">
        <v>0</v>
      </c>
      <c r="F229" s="18" t="s">
        <v>0</v>
      </c>
      <c r="G229" s="18" t="s">
        <v>0</v>
      </c>
      <c r="H229" s="25" t="s">
        <v>0</v>
      </c>
      <c r="I229" s="10" t="s">
        <v>0</v>
      </c>
      <c r="J229" s="17" t="s">
        <v>53</v>
      </c>
      <c r="K229" s="25" t="s">
        <v>50</v>
      </c>
      <c r="L229" s="45">
        <v>31000</v>
      </c>
      <c r="M229" s="49">
        <v>5000</v>
      </c>
      <c r="N229" s="12">
        <v>16.129032258064516</v>
      </c>
      <c r="O229" s="52">
        <v>2000</v>
      </c>
      <c r="P229" s="12">
        <v>6.4516129032258061</v>
      </c>
      <c r="Q229" s="52">
        <v>2000</v>
      </c>
      <c r="R229" s="14">
        <v>6.4516129032258061</v>
      </c>
      <c r="S229" s="54">
        <f t="shared" si="36"/>
        <v>9000</v>
      </c>
      <c r="T229" s="13">
        <f t="shared" si="37"/>
        <v>29.032258064516128</v>
      </c>
      <c r="U229" s="49">
        <v>3000</v>
      </c>
      <c r="V229" s="12">
        <v>9.67741935483871</v>
      </c>
      <c r="W229" s="52">
        <v>3000</v>
      </c>
      <c r="X229" s="12">
        <v>9.67741935483871</v>
      </c>
      <c r="Y229" s="52">
        <v>3000</v>
      </c>
      <c r="Z229" s="14">
        <v>9.67741935483871</v>
      </c>
      <c r="AA229" s="54">
        <f t="shared" si="38"/>
        <v>9000</v>
      </c>
      <c r="AB229" s="13">
        <f t="shared" si="39"/>
        <v>29.032258064516128</v>
      </c>
      <c r="AC229" s="58">
        <f t="shared" si="40"/>
        <v>18000</v>
      </c>
      <c r="AD229" s="13">
        <f t="shared" si="41"/>
        <v>58.064516129032256</v>
      </c>
      <c r="AE229" s="49">
        <v>3000</v>
      </c>
      <c r="AF229" s="12">
        <v>9.67741935483871</v>
      </c>
      <c r="AG229" s="52">
        <v>3000</v>
      </c>
      <c r="AH229" s="12">
        <v>9.67741935483871</v>
      </c>
      <c r="AI229" s="52">
        <v>3000</v>
      </c>
      <c r="AJ229" s="14">
        <v>9.67741935483871</v>
      </c>
      <c r="AK229" s="54">
        <f t="shared" si="42"/>
        <v>9000</v>
      </c>
      <c r="AL229" s="13">
        <f t="shared" si="43"/>
        <v>29.032258064516128</v>
      </c>
      <c r="AM229" s="49">
        <v>3000</v>
      </c>
      <c r="AN229" s="12">
        <v>9.67741935483871</v>
      </c>
      <c r="AO229" s="52">
        <v>1000</v>
      </c>
      <c r="AP229" s="12">
        <v>3.225806451612903</v>
      </c>
      <c r="AQ229" s="52">
        <v>0</v>
      </c>
      <c r="AR229" s="14">
        <v>0</v>
      </c>
      <c r="AS229" s="54">
        <f t="shared" si="44"/>
        <v>4000</v>
      </c>
      <c r="AT229" s="13">
        <f t="shared" si="45"/>
        <v>12.903225806451612</v>
      </c>
      <c r="AU229" s="58">
        <f t="shared" si="46"/>
        <v>31000</v>
      </c>
      <c r="AV229" s="13">
        <f t="shared" si="47"/>
        <v>100</v>
      </c>
    </row>
    <row r="230" spans="1:48" ht="27" customHeight="1">
      <c r="A230" s="17" t="s">
        <v>0</v>
      </c>
      <c r="B230" s="18" t="s">
        <v>0</v>
      </c>
      <c r="C230" s="18" t="s">
        <v>0</v>
      </c>
      <c r="D230" s="25" t="s">
        <v>0</v>
      </c>
      <c r="E230" s="17" t="s">
        <v>0</v>
      </c>
      <c r="F230" s="18" t="s">
        <v>0</v>
      </c>
      <c r="G230" s="18" t="s">
        <v>0</v>
      </c>
      <c r="H230" s="25" t="s">
        <v>0</v>
      </c>
      <c r="I230" s="10" t="s">
        <v>0</v>
      </c>
      <c r="J230" s="17" t="s">
        <v>53</v>
      </c>
      <c r="K230" s="25" t="s">
        <v>49</v>
      </c>
      <c r="L230" s="45">
        <v>16000</v>
      </c>
      <c r="M230" s="49">
        <v>3000</v>
      </c>
      <c r="N230" s="12">
        <v>18.75</v>
      </c>
      <c r="O230" s="52">
        <v>1000</v>
      </c>
      <c r="P230" s="12">
        <v>6.25</v>
      </c>
      <c r="Q230" s="52">
        <v>1000</v>
      </c>
      <c r="R230" s="14">
        <v>6.25</v>
      </c>
      <c r="S230" s="54">
        <f t="shared" si="36"/>
        <v>5000</v>
      </c>
      <c r="T230" s="13">
        <f t="shared" si="37"/>
        <v>31.25</v>
      </c>
      <c r="U230" s="49">
        <v>2000</v>
      </c>
      <c r="V230" s="12">
        <v>12.5</v>
      </c>
      <c r="W230" s="52">
        <v>2000</v>
      </c>
      <c r="X230" s="12">
        <v>12.5</v>
      </c>
      <c r="Y230" s="52">
        <v>2000</v>
      </c>
      <c r="Z230" s="14">
        <v>12.5</v>
      </c>
      <c r="AA230" s="54">
        <f t="shared" si="38"/>
        <v>6000</v>
      </c>
      <c r="AB230" s="13">
        <f t="shared" si="39"/>
        <v>37.5</v>
      </c>
      <c r="AC230" s="58">
        <f t="shared" si="40"/>
        <v>11000</v>
      </c>
      <c r="AD230" s="13">
        <f t="shared" si="41"/>
        <v>68.75</v>
      </c>
      <c r="AE230" s="49">
        <v>2000</v>
      </c>
      <c r="AF230" s="12">
        <v>12.5</v>
      </c>
      <c r="AG230" s="52">
        <v>2000</v>
      </c>
      <c r="AH230" s="12">
        <v>12.5</v>
      </c>
      <c r="AI230" s="52">
        <v>1000</v>
      </c>
      <c r="AJ230" s="14">
        <v>6.25</v>
      </c>
      <c r="AK230" s="54">
        <f t="shared" si="42"/>
        <v>5000</v>
      </c>
      <c r="AL230" s="13">
        <f t="shared" si="43"/>
        <v>31.25</v>
      </c>
      <c r="AM230" s="49">
        <v>0</v>
      </c>
      <c r="AN230" s="12">
        <v>0</v>
      </c>
      <c r="AO230" s="52">
        <v>0</v>
      </c>
      <c r="AP230" s="12">
        <v>0</v>
      </c>
      <c r="AQ230" s="52">
        <v>0</v>
      </c>
      <c r="AR230" s="14">
        <v>0</v>
      </c>
      <c r="AS230" s="54">
        <f t="shared" si="44"/>
        <v>0</v>
      </c>
      <c r="AT230" s="13">
        <f t="shared" si="45"/>
        <v>0</v>
      </c>
      <c r="AU230" s="58">
        <f t="shared" si="46"/>
        <v>16000</v>
      </c>
      <c r="AV230" s="13">
        <f t="shared" si="47"/>
        <v>100</v>
      </c>
    </row>
    <row r="233" spans="1:48" ht="28.5" customHeight="1">
      <c r="A233" s="3" t="s">
        <v>38</v>
      </c>
      <c r="B233" s="2" t="s">
        <v>0</v>
      </c>
      <c r="C233" s="2" t="s">
        <v>0</v>
      </c>
      <c r="D233" s="2" t="s">
        <v>0</v>
      </c>
      <c r="E233" s="2" t="s">
        <v>0</v>
      </c>
      <c r="F233" s="2" t="s">
        <v>0</v>
      </c>
      <c r="G233" s="2" t="s">
        <v>0</v>
      </c>
      <c r="H233" s="2" t="s">
        <v>0</v>
      </c>
      <c r="I233" s="2" t="s">
        <v>0</v>
      </c>
      <c r="J233" s="2" t="s">
        <v>0</v>
      </c>
      <c r="K233" s="1" t="s">
        <v>0</v>
      </c>
      <c r="L233" s="46">
        <f>SUM(L18:L231)</f>
        <v>92425000</v>
      </c>
      <c r="M233" s="50">
        <f>SUM(M18:M231)</f>
        <v>11152000</v>
      </c>
      <c r="N233" s="15">
        <f>IF(M233&lt;&gt;0,(IF($L233&lt;&gt;0,M233/$L233*100,0)),0)</f>
        <v>12.065999459020828</v>
      </c>
      <c r="O233" s="53">
        <f>SUM(O18:O231)</f>
        <v>6246000</v>
      </c>
      <c r="P233" s="15">
        <f>IF(O233&lt;&gt;0,(IF($L233&lt;&gt;0,O233/$L233*100,0)),0)</f>
        <v>6.7579118203949147</v>
      </c>
      <c r="Q233" s="53">
        <f>SUM(Q18:Q231)</f>
        <v>6116000</v>
      </c>
      <c r="R233" s="15">
        <f>IF(Q233&lt;&gt;0,(IF($L233&lt;&gt;0,Q233/$L233*100,0)),0)</f>
        <v>6.6172572355964299</v>
      </c>
      <c r="S233" s="55">
        <f>SUM(S18:S231)</f>
        <v>23514000</v>
      </c>
      <c r="T233" s="15">
        <f>IF(S233&lt;&gt;0,(IF($L233&lt;&gt;0,S233/$L233*100,0)),0)</f>
        <v>25.441168515012176</v>
      </c>
      <c r="U233" s="53">
        <f>SUM(U18:U231)</f>
        <v>8344000</v>
      </c>
      <c r="V233" s="15">
        <f>IF(U233&lt;&gt;0,(IF($L233&lt;&gt;0,U233/$L233*100,0)),0)</f>
        <v>9.0278604273735468</v>
      </c>
      <c r="W233" s="53">
        <f>SUM(W18:W231)</f>
        <v>8330000</v>
      </c>
      <c r="X233" s="15">
        <f>IF(W233&lt;&gt;0,(IF($L233&lt;&gt;0,W233/$L233*100,0)),0)</f>
        <v>9.0127130105490938</v>
      </c>
      <c r="Y233" s="53">
        <f>SUM(Y18:Y231)</f>
        <v>8213000</v>
      </c>
      <c r="Z233" s="15">
        <f>IF(Y233&lt;&gt;0,(IF($L233&lt;&gt;0,Y233/$L233*100,0)),0)</f>
        <v>8.8861238842304573</v>
      </c>
      <c r="AA233" s="55">
        <f>SUM(AA18:AA231)</f>
        <v>24887000</v>
      </c>
      <c r="AB233" s="15">
        <f>IF(AA233&lt;&gt;0,(IF($L233&lt;&gt;0,AA233/$L233*100,0)),0)</f>
        <v>26.9266973221531</v>
      </c>
      <c r="AC233" s="50">
        <f>SUM(AC18:AC231)</f>
        <v>48401000</v>
      </c>
      <c r="AD233" s="15">
        <f>IF(AC233&lt;&gt;0,(IF($L233&lt;&gt;0,AC233/$L233*100,0)),0)</f>
        <v>52.367865837165276</v>
      </c>
      <c r="AE233" s="50">
        <f>SUM(AE18:AE231)</f>
        <v>8603000</v>
      </c>
      <c r="AF233" s="15">
        <f>IF(AE233&lt;&gt;0,(IF($L233&lt;&gt;0,AE233/$L233*100,0)),0)</f>
        <v>9.3080876386259135</v>
      </c>
      <c r="AG233" s="53">
        <f>SUM(AG18:AG231)</f>
        <v>8585000</v>
      </c>
      <c r="AH233" s="15">
        <f>IF(AG233&lt;&gt;0,(IF($L233&lt;&gt;0,AG233/$L233*100,0)),0)</f>
        <v>9.2886123884230454</v>
      </c>
      <c r="AI233" s="53">
        <f>SUM(AI18:AI231)</f>
        <v>8515000</v>
      </c>
      <c r="AJ233" s="15">
        <f>IF(AI233&lt;&gt;0,(IF($L233&lt;&gt;0,AI233/$L233*100,0)),0)</f>
        <v>9.2128753043007841</v>
      </c>
      <c r="AK233" s="55">
        <f>SUM(AK18:AK231)</f>
        <v>25703000</v>
      </c>
      <c r="AL233" s="15">
        <f>IF(AK233&lt;&gt;0,(IF($L233&lt;&gt;0,AK233/$L233*100,0)),0)</f>
        <v>27.809575331349745</v>
      </c>
      <c r="AM233" s="50">
        <f>SUM(AM18:AM231)</f>
        <v>6191000</v>
      </c>
      <c r="AN233" s="15">
        <f>IF(AM233&lt;&gt;0,(IF($L233&lt;&gt;0,AM233/$L233*100,0)),0)</f>
        <v>6.6984041114417092</v>
      </c>
      <c r="AO233" s="53">
        <f>SUM(AO18:AO231)</f>
        <v>6186000</v>
      </c>
      <c r="AP233" s="15">
        <f>IF(AO233&lt;&gt;0,(IF($L233&lt;&gt;0,AO233/$L233*100,0)),0)</f>
        <v>6.6929943197186912</v>
      </c>
      <c r="AQ233" s="53">
        <f>SUM(AQ18:AQ231)</f>
        <v>5944000</v>
      </c>
      <c r="AR233" s="15">
        <f>IF(AQ233&lt;&gt;0,(IF($L233&lt;&gt;0,AQ233/$L233*100,0)),0)</f>
        <v>6.431160400324587</v>
      </c>
      <c r="AS233" s="55">
        <f>SUM(AS18:AS231)</f>
        <v>18321000</v>
      </c>
      <c r="AT233" s="15">
        <f>IF(AS233&lt;&gt;0,(IF($L233&lt;&gt;0,AS233/$L233*100,0)),0)</f>
        <v>19.822558831484987</v>
      </c>
      <c r="AU233" s="50">
        <f>SUM(AU18:AU231)</f>
        <v>92425000</v>
      </c>
      <c r="AV233" s="15">
        <f>IF(AU233&lt;&gt;0,(IF($L233&lt;&gt;0,AU233/$L233*100,0)),0)</f>
        <v>100</v>
      </c>
    </row>
    <row r="235" spans="1:48" ht="36.75" customHeight="1"/>
    <row r="236" spans="1:48" ht="36.75" customHeight="1"/>
    <row r="237" spans="1:48" s="60" customFormat="1" ht="15" customHeight="1">
      <c r="G237" s="61" t="s">
        <v>0</v>
      </c>
      <c r="H237" s="62" t="s">
        <v>0</v>
      </c>
      <c r="I237" s="62" t="s">
        <v>0</v>
      </c>
      <c r="K237" s="63" t="s">
        <v>0</v>
      </c>
      <c r="L237" s="63" t="s">
        <v>0</v>
      </c>
      <c r="M237" s="72" t="s">
        <v>0</v>
      </c>
      <c r="N237" s="72" t="s">
        <v>0</v>
      </c>
      <c r="P237" s="64" t="s">
        <v>0</v>
      </c>
      <c r="Q237" s="86" t="s">
        <v>0</v>
      </c>
      <c r="R237" s="86" t="s">
        <v>0</v>
      </c>
      <c r="S237" s="86" t="s">
        <v>0</v>
      </c>
      <c r="T237" s="86" t="s">
        <v>0</v>
      </c>
      <c r="U237" s="62" t="s">
        <v>0</v>
      </c>
      <c r="V237" s="62" t="s">
        <v>0</v>
      </c>
      <c r="W237" s="65" t="s">
        <v>0</v>
      </c>
      <c r="X237" s="66" t="s">
        <v>0</v>
      </c>
      <c r="Y237" s="74" t="s">
        <v>0</v>
      </c>
      <c r="Z237" s="74" t="s">
        <v>0</v>
      </c>
      <c r="AA237" s="74" t="s">
        <v>0</v>
      </c>
      <c r="AB237" s="65" t="s">
        <v>0</v>
      </c>
      <c r="AC237" s="67" t="s">
        <v>0</v>
      </c>
      <c r="AD237" s="67" t="s">
        <v>0</v>
      </c>
      <c r="AE237" s="85" t="str">
        <f>AdSoyadSol</f>
        <v/>
      </c>
      <c r="AF237" s="85" t="s">
        <v>0</v>
      </c>
      <c r="AI237" s="86" t="s">
        <v>39</v>
      </c>
      <c r="AJ237" s="86" t="s">
        <v>0</v>
      </c>
      <c r="AK237" s="86" t="s">
        <v>0</v>
      </c>
      <c r="AL237" s="86" t="s">
        <v>0</v>
      </c>
      <c r="AO237" s="62" t="s">
        <v>0</v>
      </c>
      <c r="AP237" s="62" t="s">
        <v>0</v>
      </c>
      <c r="AQ237" s="65" t="s">
        <v>0</v>
      </c>
      <c r="AR237" s="84" t="str">
        <f>AdSoyadSag</f>
        <v/>
      </c>
      <c r="AS237" s="84" t="s">
        <v>0</v>
      </c>
      <c r="AT237" s="84" t="s">
        <v>0</v>
      </c>
      <c r="AV237" s="65" t="s">
        <v>0</v>
      </c>
    </row>
    <row r="238" spans="1:48" s="60" customFormat="1" ht="15" customHeight="1">
      <c r="G238" s="61" t="s">
        <v>0</v>
      </c>
      <c r="H238" s="62" t="s">
        <v>0</v>
      </c>
      <c r="I238" s="62" t="s">
        <v>0</v>
      </c>
      <c r="K238" s="63" t="s">
        <v>0</v>
      </c>
      <c r="L238" s="63" t="s">
        <v>0</v>
      </c>
      <c r="M238" s="72" t="s">
        <v>0</v>
      </c>
      <c r="N238" s="72" t="s">
        <v>0</v>
      </c>
      <c r="P238" s="64" t="s">
        <v>0</v>
      </c>
      <c r="Q238" s="86" t="s">
        <v>0</v>
      </c>
      <c r="R238" s="86" t="s">
        <v>0</v>
      </c>
      <c r="S238" s="86" t="s">
        <v>0</v>
      </c>
      <c r="T238" s="86" t="s">
        <v>0</v>
      </c>
      <c r="U238" s="62" t="s">
        <v>0</v>
      </c>
      <c r="V238" s="62" t="s">
        <v>0</v>
      </c>
      <c r="W238" s="65" t="s">
        <v>0</v>
      </c>
      <c r="X238" s="66" t="s">
        <v>0</v>
      </c>
      <c r="Y238" s="74" t="s">
        <v>0</v>
      </c>
      <c r="Z238" s="74" t="s">
        <v>0</v>
      </c>
      <c r="AA238" s="74" t="s">
        <v>0</v>
      </c>
      <c r="AB238" s="64" t="s">
        <v>0</v>
      </c>
      <c r="AC238" s="67" t="s">
        <v>0</v>
      </c>
      <c r="AD238" s="67" t="s">
        <v>0</v>
      </c>
      <c r="AE238" s="85" t="s">
        <v>0</v>
      </c>
      <c r="AF238" s="85" t="s">
        <v>0</v>
      </c>
      <c r="AI238" s="86" t="s">
        <v>0</v>
      </c>
      <c r="AJ238" s="86" t="s">
        <v>0</v>
      </c>
      <c r="AK238" s="86" t="s">
        <v>0</v>
      </c>
      <c r="AL238" s="86" t="s">
        <v>0</v>
      </c>
      <c r="AO238" s="62" t="s">
        <v>0</v>
      </c>
      <c r="AP238" s="62" t="s">
        <v>0</v>
      </c>
      <c r="AQ238" s="65" t="s">
        <v>0</v>
      </c>
      <c r="AR238" s="84" t="s">
        <v>0</v>
      </c>
      <c r="AS238" s="84" t="s">
        <v>0</v>
      </c>
      <c r="AT238" s="84" t="s">
        <v>0</v>
      </c>
      <c r="AV238" s="64" t="s">
        <v>0</v>
      </c>
    </row>
    <row r="239" spans="1:48" s="60" customFormat="1" ht="19.5" customHeight="1">
      <c r="G239" s="61" t="s">
        <v>0</v>
      </c>
      <c r="H239" s="62" t="s">
        <v>0</v>
      </c>
      <c r="I239" s="62" t="s">
        <v>0</v>
      </c>
      <c r="K239" s="63" t="s">
        <v>0</v>
      </c>
      <c r="L239" s="63" t="s">
        <v>0</v>
      </c>
      <c r="M239" s="72" t="s">
        <v>0</v>
      </c>
      <c r="N239" s="72" t="s">
        <v>0</v>
      </c>
      <c r="P239" s="64" t="s">
        <v>0</v>
      </c>
      <c r="Q239" s="86" t="s">
        <v>0</v>
      </c>
      <c r="R239" s="86" t="s">
        <v>0</v>
      </c>
      <c r="S239" s="86" t="s">
        <v>0</v>
      </c>
      <c r="T239" s="86" t="s">
        <v>0</v>
      </c>
      <c r="U239" s="62" t="s">
        <v>0</v>
      </c>
      <c r="V239" s="62" t="s">
        <v>0</v>
      </c>
      <c r="W239" s="65" t="s">
        <v>0</v>
      </c>
      <c r="X239" s="66" t="s">
        <v>0</v>
      </c>
      <c r="Y239" s="75" t="s">
        <v>0</v>
      </c>
      <c r="Z239" s="75" t="s">
        <v>0</v>
      </c>
      <c r="AA239" s="75" t="s">
        <v>0</v>
      </c>
      <c r="AB239" s="64" t="s">
        <v>0</v>
      </c>
      <c r="AC239" s="67" t="s">
        <v>0</v>
      </c>
      <c r="AD239" s="67" t="s">
        <v>0</v>
      </c>
      <c r="AE239" s="85" t="str">
        <f>UnvanSol</f>
        <v/>
      </c>
      <c r="AF239" s="85" t="s">
        <v>0</v>
      </c>
      <c r="AI239" s="86" t="s">
        <v>0</v>
      </c>
      <c r="AJ239" s="86" t="s">
        <v>0</v>
      </c>
      <c r="AK239" s="86" t="s">
        <v>0</v>
      </c>
      <c r="AL239" s="86" t="s">
        <v>0</v>
      </c>
      <c r="AO239" s="62" t="s">
        <v>0</v>
      </c>
      <c r="AP239" s="62" t="s">
        <v>0</v>
      </c>
      <c r="AQ239" s="65" t="s">
        <v>0</v>
      </c>
      <c r="AR239" s="84" t="str">
        <f>UnvanSag</f>
        <v>Daire Başkanı</v>
      </c>
      <c r="AS239" s="84" t="s">
        <v>0</v>
      </c>
      <c r="AT239" s="84" t="s">
        <v>0</v>
      </c>
      <c r="AV239" s="64" t="s">
        <v>0</v>
      </c>
    </row>
  </sheetData>
  <mergeCells count="55">
    <mergeCell ref="L16:L17"/>
    <mergeCell ref="AU14:AV14"/>
    <mergeCell ref="AS15:AT16"/>
    <mergeCell ref="AU15:AV16"/>
    <mergeCell ref="AE15:AF16"/>
    <mergeCell ref="AK15:AL16"/>
    <mergeCell ref="AQ15:AR16"/>
    <mergeCell ref="AO15:AP16"/>
    <mergeCell ref="AM15:AN16"/>
    <mergeCell ref="AR3:AV3"/>
    <mergeCell ref="AE4:AQ4"/>
    <mergeCell ref="AR4:AV4"/>
    <mergeCell ref="AE5:AQ5"/>
    <mergeCell ref="AR5:AV5"/>
    <mergeCell ref="AE2:AQ2"/>
    <mergeCell ref="AE3:AQ3"/>
    <mergeCell ref="M15:N16"/>
    <mergeCell ref="O15:P16"/>
    <mergeCell ref="Q15:R16"/>
    <mergeCell ref="W15:X16"/>
    <mergeCell ref="S15:T16"/>
    <mergeCell ref="M5:Y5"/>
    <mergeCell ref="AC15:AD16"/>
    <mergeCell ref="AA15:AB16"/>
    <mergeCell ref="AI15:AJ16"/>
    <mergeCell ref="AG15:AH16"/>
    <mergeCell ref="A11:B11"/>
    <mergeCell ref="C13:L13"/>
    <mergeCell ref="M3:Y3"/>
    <mergeCell ref="M4:Y4"/>
    <mergeCell ref="A12:B12"/>
    <mergeCell ref="C12:F12"/>
    <mergeCell ref="A13:B13"/>
    <mergeCell ref="M6:Y6"/>
    <mergeCell ref="A8:B8"/>
    <mergeCell ref="A9:B9"/>
    <mergeCell ref="A10:B10"/>
    <mergeCell ref="AR239:AT239"/>
    <mergeCell ref="AR237:AT238"/>
    <mergeCell ref="AE237:AF238"/>
    <mergeCell ref="AE239:AF239"/>
    <mergeCell ref="AI237:AL239"/>
    <mergeCell ref="M237:N238"/>
    <mergeCell ref="AC14:AD14"/>
    <mergeCell ref="Y237:AA238"/>
    <mergeCell ref="Y239:AA239"/>
    <mergeCell ref="U15:V16"/>
    <mergeCell ref="Y15:Z16"/>
    <mergeCell ref="M239:N239"/>
    <mergeCell ref="Q237:T239"/>
    <mergeCell ref="A233:K233"/>
    <mergeCell ref="E16:H16"/>
    <mergeCell ref="A15:K15"/>
    <mergeCell ref="J16:K16"/>
    <mergeCell ref="A16:D16"/>
  </mergeCells>
  <printOptions horizontalCentered="1" verticalCentered="1"/>
  <pageMargins left="0.74803149606299213" right="0.9055118110236221" top="0.39370078740157483" bottom="0.39370078740157483" header="0.39370078740157483" footer="0.39370078740157483"/>
  <pageSetup paperSize="9" scale="40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pageSetup paperSize="0" scale="255" orientation="landscape" useFirstPageNumber="1" horizontalDpi="0" verticalDpi="42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pageSetup paperSize="0" scale="255" orientation="landscape" useFirstPageNumber="1" horizontalDpi="0" verticalDpi="2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10</vt:i4>
      </vt:variant>
    </vt:vector>
  </HeadingPairs>
  <TitlesOfParts>
    <vt:vector size="13" baseType="lpstr">
      <vt:lpstr>Sayfa1</vt:lpstr>
      <vt:lpstr>Sayfa2</vt:lpstr>
      <vt:lpstr>Sayfa3</vt:lpstr>
      <vt:lpstr>AdSoyadSag</vt:lpstr>
      <vt:lpstr>AdSoyadSol</vt:lpstr>
      <vt:lpstr>BaslaSatir</vt:lpstr>
      <vt:lpstr>BaslikEk</vt:lpstr>
      <vt:lpstr>ButceYil</vt:lpstr>
      <vt:lpstr>KurumAd</vt:lpstr>
      <vt:lpstr>raporad</vt:lpstr>
      <vt:lpstr>UnvanSag</vt:lpstr>
      <vt:lpstr>UnvanSol</vt:lpstr>
      <vt:lpstr>Sayfa1!Yazdırma_Başlıkları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YILMAZ</dc:creator>
  <cp:lastModifiedBy>muyilmaz</cp:lastModifiedBy>
  <cp:lastPrinted>2019-03-20T12:06:45Z</cp:lastPrinted>
  <dcterms:created xsi:type="dcterms:W3CDTF">2019-03-20T12:08:51Z</dcterms:created>
  <dcterms:modified xsi:type="dcterms:W3CDTF">2019-03-20T12:09:28Z</dcterms:modified>
</cp:coreProperties>
</file>